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talan0.sharepoint.com/sites/GemservFileShare/SECCo/Shared Documents/23 - Sub-Committees/Performance Assurance Board/07. PAF Documents/"/>
    </mc:Choice>
  </mc:AlternateContent>
  <xr:revisionPtr revIDLastSave="0" documentId="8_{5151034B-C9C1-4A3B-AFAD-752785500FEB}" xr6:coauthVersionLast="47" xr6:coauthVersionMax="47" xr10:uidLastSave="{00000000-0000-0000-0000-000000000000}"/>
  <bookViews>
    <workbookView xWindow="20" yWindow="740" windowWidth="19180" windowHeight="11260" tabRatio="739" firstSheet="4" activeTab="4" xr2:uid="{B88A35CB-D2C3-47F9-80CE-E7B13AB10A05}"/>
  </bookViews>
  <sheets>
    <sheet name="Cover" sheetId="4" r:id="rId1"/>
    <sheet name="Version History" sheetId="5" r:id="rId2"/>
    <sheet name="Contents" sheetId="6" r:id="rId3"/>
    <sheet name="Guidance" sheetId="2" r:id="rId4"/>
    <sheet name="Risk Register" sheetId="3" r:id="rId5"/>
    <sheet name="SEC Objectives" sheetId="7" r:id="rId6"/>
    <sheet name="For PAB Workshop" sheetId="11" state="hidden" r:id="rId7"/>
    <sheet name="Data Validation" sheetId="9" state="hidden" r:id="rId8"/>
  </sheet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7" i="3" l="1"/>
  <c r="Z39" i="11" l="1"/>
  <c r="W39" i="11"/>
  <c r="S39" i="11"/>
  <c r="Z38" i="11"/>
  <c r="W38" i="11"/>
  <c r="S38" i="11"/>
  <c r="Z37" i="11"/>
  <c r="W37" i="11"/>
  <c r="S37" i="11"/>
  <c r="Z36" i="11"/>
  <c r="W36" i="11"/>
  <c r="S36" i="11"/>
  <c r="Z35" i="11"/>
  <c r="W35" i="11"/>
  <c r="S35" i="11"/>
  <c r="Z34" i="11"/>
  <c r="W34" i="11"/>
  <c r="S34" i="11"/>
  <c r="Z33" i="11"/>
  <c r="W33" i="11"/>
  <c r="S33" i="11"/>
  <c r="Z32" i="11"/>
  <c r="W32" i="11"/>
  <c r="S32" i="11"/>
  <c r="Z31" i="11"/>
  <c r="W31" i="11"/>
  <c r="S31" i="11"/>
  <c r="Z30" i="11"/>
  <c r="W30" i="11"/>
  <c r="S30" i="11"/>
  <c r="Z29" i="11"/>
  <c r="W29" i="11"/>
  <c r="S29" i="11"/>
  <c r="Z28" i="11"/>
  <c r="W28" i="11"/>
  <c r="S28" i="11"/>
  <c r="Z27" i="11"/>
  <c r="W27" i="11"/>
  <c r="S27" i="11"/>
  <c r="Z26" i="11"/>
  <c r="W26" i="11"/>
  <c r="S26" i="11"/>
  <c r="Z25" i="11"/>
  <c r="W25" i="11"/>
  <c r="S25" i="11"/>
  <c r="Z24" i="11"/>
  <c r="W24" i="11"/>
  <c r="S24" i="11"/>
  <c r="Z23" i="11"/>
  <c r="W23" i="11"/>
  <c r="S23" i="11"/>
  <c r="Z22" i="11"/>
  <c r="W22" i="11"/>
  <c r="S22" i="11"/>
  <c r="Z21" i="11"/>
  <c r="W21" i="11"/>
  <c r="S21" i="11"/>
  <c r="Z20" i="11"/>
  <c r="W20" i="11"/>
  <c r="S20" i="11"/>
  <c r="Z19" i="11"/>
  <c r="W19" i="11"/>
  <c r="S19" i="11"/>
  <c r="Z18" i="11"/>
  <c r="W18" i="11"/>
  <c r="S18" i="11"/>
  <c r="Z17" i="11"/>
  <c r="W17" i="11"/>
  <c r="S17" i="11"/>
  <c r="W16" i="11"/>
  <c r="S16" i="11"/>
  <c r="Z15" i="11"/>
  <c r="W15" i="11"/>
  <c r="S15" i="11"/>
  <c r="Z14" i="11"/>
  <c r="W14" i="11"/>
  <c r="S14" i="11"/>
  <c r="Z13" i="11"/>
  <c r="W13" i="11"/>
  <c r="S13" i="11"/>
  <c r="W12" i="11"/>
  <c r="S12" i="11"/>
  <c r="Z11" i="11"/>
  <c r="W11" i="11"/>
  <c r="S11" i="11"/>
  <c r="W10" i="11"/>
  <c r="S10" i="11"/>
  <c r="W9" i="11"/>
  <c r="S9" i="11"/>
  <c r="Z8" i="11"/>
  <c r="W8" i="11"/>
  <c r="S8" i="11"/>
  <c r="Z7" i="11"/>
  <c r="W7" i="11"/>
  <c r="S7" i="11"/>
  <c r="W6" i="11"/>
  <c r="S6" i="11"/>
  <c r="W5" i="11"/>
  <c r="S5" i="11"/>
  <c r="W8" i="3"/>
  <c r="Z8" i="3" l="1"/>
  <c r="S5" i="3" l="1"/>
  <c r="W5" i="3"/>
  <c r="W6" i="3"/>
  <c r="Z5" i="3" l="1"/>
</calcChain>
</file>

<file path=xl/sharedStrings.xml><?xml version="1.0" encoding="utf-8"?>
<sst xmlns="http://schemas.openxmlformats.org/spreadsheetml/2006/main" count="760" uniqueCount="426">
  <si>
    <t>Performance Assurance Risk Register (PARR)</t>
  </si>
  <si>
    <t>Version 1.1</t>
  </si>
  <si>
    <t>Version</t>
  </si>
  <si>
    <t>Status</t>
  </si>
  <si>
    <t>Issue Date</t>
  </si>
  <si>
    <t>Author</t>
  </si>
  <si>
    <t>Comments</t>
  </si>
  <si>
    <t>0.01</t>
  </si>
  <si>
    <t>Draft</t>
  </si>
  <si>
    <t>SEC PA</t>
  </si>
  <si>
    <t>Initial Creation</t>
  </si>
  <si>
    <t xml:space="preserve">1.0 </t>
  </si>
  <si>
    <t>Published</t>
  </si>
  <si>
    <t>Published for single-focused risk</t>
  </si>
  <si>
    <t>1.1</t>
  </si>
  <si>
    <t>Updated for Pilot risk selection</t>
  </si>
  <si>
    <t>Tab</t>
  </si>
  <si>
    <t>Decription</t>
  </si>
  <si>
    <t>Version History</t>
  </si>
  <si>
    <t>Version history tracking</t>
  </si>
  <si>
    <t>Guidance</t>
  </si>
  <si>
    <t>Guidance on the different fields and ratings to help the reader.</t>
  </si>
  <si>
    <t>Risk Profile Overview</t>
  </si>
  <si>
    <t>A count of open Risks and Issues with severity</t>
  </si>
  <si>
    <t>Risk Register</t>
  </si>
  <si>
    <t>A table of Risks and Issues</t>
  </si>
  <si>
    <t>SEC Objectives</t>
  </si>
  <si>
    <t>A list of the SEC Objectives</t>
  </si>
  <si>
    <t>SEC Process</t>
  </si>
  <si>
    <t>A list of the SEC Processes</t>
  </si>
  <si>
    <t>PARR Format</t>
  </si>
  <si>
    <t>Type</t>
  </si>
  <si>
    <t>Risk or issue</t>
  </si>
  <si>
    <t>Item ID</t>
  </si>
  <si>
    <t>A unique numerical identifier for each risk or issue</t>
  </si>
  <si>
    <t>Date Raised</t>
  </si>
  <si>
    <t>Date risk or issue was raised</t>
  </si>
  <si>
    <t>Title</t>
  </si>
  <si>
    <t>A description of the event that would lead to the negative consequence on the fulfilment of SEC objectives</t>
  </si>
  <si>
    <t>Description</t>
  </si>
  <si>
    <t>A description of the risk or issue</t>
  </si>
  <si>
    <t>Source</t>
  </si>
  <si>
    <t>The Sub-Committee where the risk or issue was raised</t>
  </si>
  <si>
    <t>Source Information</t>
  </si>
  <si>
    <t>Corresponding Sub-Committee risk/issue ID(s)</t>
  </si>
  <si>
    <t>Primary Category</t>
  </si>
  <si>
    <t>The area that the risk or issue relates to. Categories include:
• Safety
• Environment
• Reputation
• Client &amp; Customer
• Asset
• Legal &amp; Regulatory
• Financial Impact
• People
• Maintaining Operations of Smart Devices
• Install and Commission
• Maintaining DCC Service
• Other Operational Processes
• Security
• Strategic</t>
  </si>
  <si>
    <t>Relevant SEC Objective</t>
  </si>
  <si>
    <t>The General SEC Objective is impacted by the risk or issue</t>
  </si>
  <si>
    <t>Relevant SEC Process</t>
  </si>
  <si>
    <t>The SEC process or set of processes to which the identified SEC risk or issue most directly relates, as defined within the SEC Code and its Appendices.</t>
  </si>
  <si>
    <t>Relevant SEC Obligation</t>
  </si>
  <si>
    <t>The specific obligations set out in the SEC Code and its Appendices that are directly associated with the identified SEC risk or issue</t>
  </si>
  <si>
    <t>Drivers</t>
  </si>
  <si>
    <t>A description of the root causes of the risk or issue</t>
  </si>
  <si>
    <t>Accountable SEC Parties</t>
  </si>
  <si>
    <t>The SEC Party responsible for the risk or issue</t>
  </si>
  <si>
    <t>Impact</t>
  </si>
  <si>
    <t>A description of the consequences of the risk materialising, or the impact the issue is having</t>
  </si>
  <si>
    <t>Impacted SEC Parties</t>
  </si>
  <si>
    <t>The SEC Party(s) impacted by the risk or issue.</t>
  </si>
  <si>
    <t>Sub-Committee Risk/Issue Scoring</t>
  </si>
  <si>
    <t>Current Impact (SC)</t>
  </si>
  <si>
    <t>Where the risk or issue has been inherited from a Sub-Committee Register, the 'Current Impact' from the relevant register is reflected here.</t>
  </si>
  <si>
    <t>Current Probability (SC)</t>
  </si>
  <si>
    <t>Where the risk or issue has been inherited from a Sub-Committee Register, the 'Current Probability' from the relevant register is reflected here.</t>
  </si>
  <si>
    <t>Current Severity (SC)</t>
  </si>
  <si>
    <t>Where the risk or issue has been inherited from a Sub-Committee Register, the 'Current Severity' from the relevant register is reflected here.</t>
  </si>
  <si>
    <t>SEC PA Risk/Issue Scoring</t>
  </si>
  <si>
    <t>Current Impact (PA)</t>
  </si>
  <si>
    <t>The scale of the negative consequence on the fulfilment of General SEC Objectives, resulting from the risk or issue materialisation, assigned by the SEC PA team. Rated from 1-5 (see ‘5. Risk Assessment Method’ below)</t>
  </si>
  <si>
    <t>Current Probability (PA)</t>
  </si>
  <si>
    <t>The probability of the risk materialising, assigned by the SEC PA team. Rated from 1-5 (see ‘5. Risk Assessment Method’ below). Issues will be assigned a score of 5 by default.</t>
  </si>
  <si>
    <t>Current Proximity (PA)</t>
  </si>
  <si>
    <t>The time horizon of potential risk or issue occurrence, assigned by the SEC PA team. Rated from 1-5 (see ‘5. Risk Assessment Method’ below). Issues will be assigned a score of 5 by default.</t>
  </si>
  <si>
    <t>Current Severity (PA)</t>
  </si>
  <si>
    <t>The overall numerical score assigned to the risk or issue to determine its significance (Likelihood x Impact + Proximity)</t>
  </si>
  <si>
    <t>SEC PA Risk/Issue Spread</t>
  </si>
  <si>
    <t>The breadth of risk or issue impact, expressed, where practicable, as the number of affected Meter Point Administration Numbers (MPANs). The value should reflect the best available estimate at the time of assessment and may be expressed as a range where precise data is not available. Where MPANs are not an appropriate measure, an alternative unit of measurement may be used, provided this is clearly stated and justified.</t>
  </si>
  <si>
    <t>Classification</t>
  </si>
  <si>
    <t>Low, Medium, High, Critical. Classification is determined by the severity score. In some cases, it may be appropriate to upgrade/downgrade the Classification based on 'SEC PA Risk/Issue Spread'. In these scenarios, the justification should be documented in the 'Comments'.</t>
  </si>
  <si>
    <t>Determination</t>
  </si>
  <si>
    <t>Determination on how the risk or issue should be treated. Determinations include:
• Avoid
• Mitigate
• Transfer
• Accept
• Monitor
• Reduce</t>
  </si>
  <si>
    <t>Relevant PAOP Item</t>
  </si>
  <si>
    <t>Related PAOP activity, and corresponding PATs.</t>
  </si>
  <si>
    <t>A date-stamped log of material changes to the risk or issue entry in the PARR</t>
  </si>
  <si>
    <t>The current lifecycle stage of the risk or issue (Open, Closed or In Draft)</t>
  </si>
  <si>
    <t>Probability</t>
  </si>
  <si>
    <t>Probability Band</t>
  </si>
  <si>
    <t>Guide</t>
  </si>
  <si>
    <r>
      <t>Very Unlikely</t>
    </r>
    <r>
      <rPr>
        <sz val="10"/>
        <color rgb="FF000000"/>
        <rFont val="Arial"/>
        <family val="2"/>
      </rPr>
      <t xml:space="preserve"> – There is a less than 5% chance that the Risk will occur</t>
    </r>
  </si>
  <si>
    <r>
      <t>Unlikely</t>
    </r>
    <r>
      <rPr>
        <sz val="10"/>
        <color rgb="FF000000"/>
        <rFont val="Arial"/>
        <family val="2"/>
      </rPr>
      <t xml:space="preserve"> – There is a 5-20% chance that the Risk will occur</t>
    </r>
  </si>
  <si>
    <r>
      <t>Possible</t>
    </r>
    <r>
      <rPr>
        <sz val="10"/>
        <color rgb="FF000000"/>
        <rFont val="Arial"/>
        <family val="2"/>
      </rPr>
      <t xml:space="preserve"> – There is 20-50% chance that the Risk will occur</t>
    </r>
  </si>
  <si>
    <r>
      <t>Likely</t>
    </r>
    <r>
      <rPr>
        <sz val="10"/>
        <color rgb="FF000000"/>
        <rFont val="Arial"/>
        <family val="2"/>
      </rPr>
      <t xml:space="preserve"> – There is a 50-80% chance that the Risk will occur</t>
    </r>
  </si>
  <si>
    <r>
      <t xml:space="preserve">Very Likely </t>
    </r>
    <r>
      <rPr>
        <sz val="10"/>
        <color rgb="FF000000"/>
        <rFont val="Arial"/>
        <family val="2"/>
      </rPr>
      <t>– There is a 80-100% chance that the Risk will occur. Issues will be assigned a score of 5 by default.</t>
    </r>
  </si>
  <si>
    <t>Impact Band</t>
  </si>
  <si>
    <r>
      <t xml:space="preserve">Negligible – </t>
    </r>
    <r>
      <rPr>
        <sz val="10"/>
        <color rgb="FF000000"/>
        <rFont val="Arial"/>
        <family val="2"/>
      </rPr>
      <t>The Issue or Risk realisation is expected to have no material impact on the achievement of the General SEC Objectives. Any impacts are localised, short-lived and easily corrected, with no significant or measurable detriment to consumers, SEC Parties, market operation or regulatory outcomes.</t>
    </r>
  </si>
  <si>
    <r>
      <t xml:space="preserve">Minor – </t>
    </r>
    <r>
      <rPr>
        <sz val="10"/>
        <color rgb="FF000000"/>
        <rFont val="Arial"/>
        <family val="2"/>
      </rPr>
      <t>The Issue or Risk realisation is expected to have limited and measurable impact on one or more General SEC Objectives but does not materially impede their achievement. Impacts may affect a small subset of consumers or SEC Parties, involve low financial or operational consequences, or represent isolated non-compliance that can be readily remedied.</t>
    </r>
  </si>
  <si>
    <r>
      <t xml:space="preserve">Moderate – </t>
    </r>
    <r>
      <rPr>
        <sz val="10"/>
        <color rgb="FF000000"/>
        <rFont val="Arial"/>
        <family val="2"/>
      </rPr>
      <t>The Issue or Risk realisation is expected to have noticeable degradation in the achievement of one or more General SEC Objectives. Impacts may affect multiple SEC Parties or a significant group of consumers, persist over time if unaddressed, or indicate weaknesses in controls or processes.</t>
    </r>
  </si>
  <si>
    <r>
      <t xml:space="preserve">Serious – </t>
    </r>
    <r>
      <rPr>
        <sz val="10"/>
        <color rgb="FF000000"/>
        <rFont val="Arial"/>
        <family val="2"/>
      </rPr>
      <t xml:space="preserve">The Issue or Risk realisation is expected to substantially undermine the achievement of one or more General SEC Objectives. Impacts are likely to be widespread, systemic, or prolonged, potentially affecting market confidence, consumer outcomes, data security or regulatory compliance. </t>
    </r>
  </si>
  <si>
    <r>
      <t xml:space="preserve">Major – </t>
    </r>
    <r>
      <rPr>
        <sz val="10"/>
        <color rgb="FF000000"/>
        <rFont val="Arial"/>
        <family val="2"/>
      </rPr>
      <t xml:space="preserve">The Issue or Risk realisation is expected to severely compromise the achievement of the General SEC Objectives. Impacts are extensive, sustained and potentially irreversible without significant intervention. May involve large-scale consumer detriment, major financial consequences, serious regulatory breach, or fundamental disruption to the operation of SEC-governed arrangements. </t>
    </r>
  </si>
  <si>
    <t>Proximity</t>
  </si>
  <si>
    <t>Proximity Band</t>
  </si>
  <si>
    <r>
      <rPr>
        <b/>
        <sz val="10"/>
        <color rgb="FF000000"/>
        <rFont val="Arial"/>
        <family val="2"/>
      </rPr>
      <t>Remote</t>
    </r>
    <r>
      <rPr>
        <sz val="10"/>
        <color rgb="FF000000"/>
        <rFont val="Arial"/>
        <family val="2"/>
      </rPr>
      <t xml:space="preserve"> – The Risk will materialise in &gt;12 months if no action is taken</t>
    </r>
  </si>
  <si>
    <r>
      <rPr>
        <b/>
        <sz val="10"/>
        <color rgb="FF000000"/>
        <rFont val="Arial"/>
        <family val="2"/>
      </rPr>
      <t>Distant</t>
    </r>
    <r>
      <rPr>
        <sz val="10"/>
        <color rgb="FF000000"/>
        <rFont val="Arial"/>
        <family val="2"/>
      </rPr>
      <t xml:space="preserve"> – The Risk will materialise in 9-12 months if no action is taken</t>
    </r>
  </si>
  <si>
    <r>
      <rPr>
        <b/>
        <sz val="10"/>
        <color rgb="FF000000"/>
        <rFont val="Arial"/>
        <family val="2"/>
      </rPr>
      <t>Emerging</t>
    </r>
    <r>
      <rPr>
        <sz val="10"/>
        <color rgb="FF000000"/>
        <rFont val="Arial"/>
        <family val="2"/>
      </rPr>
      <t xml:space="preserve"> – The Risk will materialise in 5-8 months if no action is taken</t>
    </r>
  </si>
  <si>
    <r>
      <rPr>
        <b/>
        <sz val="10"/>
        <color rgb="FF000000"/>
        <rFont val="Arial"/>
        <family val="2"/>
      </rPr>
      <t>Imminent</t>
    </r>
    <r>
      <rPr>
        <sz val="10"/>
        <color rgb="FF000000"/>
        <rFont val="Arial"/>
        <family val="2"/>
      </rPr>
      <t xml:space="preserve"> – The Risk will materialise in 1-4 months if no action is taken</t>
    </r>
  </si>
  <si>
    <r>
      <rPr>
        <b/>
        <sz val="10"/>
        <color rgb="FF000000"/>
        <rFont val="Arial"/>
        <family val="2"/>
      </rPr>
      <t>Immediate</t>
    </r>
    <r>
      <rPr>
        <sz val="10"/>
        <color rgb="FF000000"/>
        <rFont val="Arial"/>
        <family val="2"/>
      </rPr>
      <t xml:space="preserve"> – The Risk will materialise in &lt;1 month if no action is taken. Issues will be assigned a score of 5 by default.</t>
    </r>
  </si>
  <si>
    <t>SEC PA Risk/Issue Classification &amp; Escalation Implications</t>
  </si>
  <si>
    <t>Classification is determined by the severity score. In some cases, it may be appropriate to upgrade/downgrade the Classification based on 'SEC PA Risk Spread'. In these scenarios, the justification should be documented in the 'Comments'.</t>
  </si>
  <si>
    <t>SEC PA Risk/Issue Classification</t>
  </si>
  <si>
    <t>Weighted Risk Score</t>
  </si>
  <si>
    <t>Mitigation / Escalation Implications</t>
  </si>
  <si>
    <t>Low</t>
  </si>
  <si>
    <t>2 to 8</t>
  </si>
  <si>
    <t>Monitored via SEC PA regular Risk monitoring processes. No immediate escalation to the PAB or additional mitigation is required beyond routine monitoring and periodic review of the PARR.</t>
  </si>
  <si>
    <t>Medium</t>
  </si>
  <si>
    <t>9 to 16</t>
  </si>
  <si>
    <t>Subject to enhanced monitoring and may prompt targeted assurance activity. SEC PA and the PAB consider whether PATs should be applied to prevent escalation. Risks reviewed regularly to assess movement.</t>
  </si>
  <si>
    <t>High</t>
  </si>
  <si>
    <t>17 to 24</t>
  </si>
  <si>
    <t>Require active consideration by the PAB and are likely to warrant the application of specific PATs. Risks are prioritised within the PAOP and may result in RMDs. Escalation to the Panel may be considered where Risks are systemic, persistent or indicate material non-compliance.</t>
  </si>
  <si>
    <t>Critical</t>
  </si>
  <si>
    <t>25 to 30</t>
  </si>
  <si>
    <t>Require urgent PAB attention. Immediate mitigating action is required, including the application of robust PATs. Risks are escalated to the Panel where appropriate, and may result in formal notifications, RMDs or recommendations for Risk Data publication (in accordance with Appendix AW, Performance Assurance Framework).</t>
  </si>
  <si>
    <t>Issue</t>
  </si>
  <si>
    <t>PARR_I_001</t>
  </si>
  <si>
    <t>Incorrect or no Electricity Network Parties certificates</t>
  </si>
  <si>
    <t>There is an issue that Electricity Network Parties are unable to communicate with ESME devices, nor receive relevant alerts from ESME devices, installed in their Electricity Network Parties region(s).</t>
  </si>
  <si>
    <t>OPSG</t>
  </si>
  <si>
    <t>Safety</t>
  </si>
  <si>
    <t>a) To facilitate the efficient provision, installation, and operation, as well as interoperability, of Smart Metering Systems at Energy Consumers’ premises within Great Britain</t>
  </si>
  <si>
    <t>Install and Commission (post commissioning obligations)</t>
  </si>
  <si>
    <t>SEC Appendix AC ‘Inventory, Enrolment and Decommissioning Procedures’ -Section 5.3</t>
  </si>
  <si>
    <t>Failure of Supplier parties to place the correct Electricity Network Party security credentials on ESME devices during installation and commission (and thereby failing their obligation under SEC Appendix AC section 5.3)</t>
  </si>
  <si>
    <t>Suppliers</t>
  </si>
  <si>
    <r>
      <rPr>
        <b/>
        <sz val="10"/>
        <color rgb="FF000000"/>
        <rFont val="Arial"/>
      </rPr>
      <t>Unable to realise Smart Meter benefits.</t>
    </r>
    <r>
      <rPr>
        <sz val="10"/>
        <color rgb="FF000000"/>
        <rFont val="Arial"/>
      </rPr>
      <t xml:space="preserve"> This may result in failure to identify potential, or actual, health and safety risks associated with ESME devices, thereby causing consumer detriment. Electricity Network Parties are unable to deliver consumer benefits. Electricity Network Parties will be required to send out emergency calls for pre-paid customers. The most recent data from the DCC shows that the number of incorrect Electricity Network Parties certificates is now 1.2% (c. 281k of 22.3m ESMEs).</t>
    </r>
  </si>
  <si>
    <t>Electricity Network Parties</t>
  </si>
  <si>
    <t>281k ESMEs</t>
  </si>
  <si>
    <t>25/06/26 - Assured via SEC PA Proof of Concept. Propose to continue monitoring issue in SEC PA Pilot.</t>
  </si>
  <si>
    <t>Open</t>
  </si>
  <si>
    <t>Risk</t>
  </si>
  <si>
    <t>PARR_R_002</t>
  </si>
  <si>
    <t>Tariff information on meters operating in Prepayment Mode</t>
  </si>
  <si>
    <t>There is a risk that tariff updates are not being successfully updated on all meters operating in prepayment mode on price-change days. This could lead to prepayment customers being charged incorrectly if the price is not successfully updated on their meter. </t>
  </si>
  <si>
    <t>Performance Assurance Board</t>
  </si>
  <si>
    <t>Maintaining Operations of Smart Devices</t>
  </si>
  <si>
    <t>c) To facilitate Energy Consumers’ management of their use of electricity and gas through the provision to them of appropriate information by means of Smart Metering Systems</t>
  </si>
  <si>
    <t>Install and Commission, Change of Tenancy</t>
  </si>
  <si>
    <t>SEC Objective C</t>
  </si>
  <si>
    <t xml:space="preserve">Suppliers process failure </t>
  </si>
  <si>
    <t>Consumers being charged incorrect amounts.</t>
  </si>
  <si>
    <t>Consumer</t>
  </si>
  <si>
    <t>Not applicable - risk identified via PAB.</t>
  </si>
  <si>
    <t>Awaiting Data from DCC to quantify risk/issue Spread. Impact assessment to be reviewed following receipt and analysis of Data. However, previous Ofgem activity in relation to Prepayment metered customers demonstrates fines being paid due to operational failures.</t>
  </si>
  <si>
    <t>Reduce</t>
  </si>
  <si>
    <t>In Draft</t>
  </si>
  <si>
    <t>PARR_I_003</t>
  </si>
  <si>
    <t>Replacement of fully working SMETS 2 ESME and GSME devices.</t>
  </si>
  <si>
    <t>There is a risk that meters are being exchanged due to commercial reasons (for example due to MAP charges) post a Change of Supplier (CoS) event, even if there are no issues with them. This could lead to increased costs for customers, environmental and reputational concerns. </t>
  </si>
  <si>
    <t>Install and Commision</t>
  </si>
  <si>
    <t>Install and Commission</t>
  </si>
  <si>
    <t>SEC Objective A</t>
  </si>
  <si>
    <t>Commercial / process</t>
  </si>
  <si>
    <t>Environmental impact/customer experience/financial impact</t>
  </si>
  <si>
    <t>Other SEC parties, Consumers</t>
  </si>
  <si>
    <t>Awaiting Data from DCC to quantify risk/issue Spread. Impact assessment to be reviewed following receipt and analysis of Data.</t>
  </si>
  <si>
    <t>Monitor</t>
  </si>
  <si>
    <t>PARR_I_004</t>
  </si>
  <si>
    <t>Failure to undertake device removal process for CHF, ESME and GSME devices</t>
  </si>
  <si>
    <t>There is a risk that devices are not removed from the DCC Smart Metering Inventory following a physical removal. This could lead to the inventory returning incorrect data, which could result in inaccurate reporting and operational impact in terms of effort required to confirm correct devices.</t>
  </si>
  <si>
    <t xml:space="preserve">Performance Assurance Board </t>
  </si>
  <si>
    <t>Install and commission, maintenance</t>
  </si>
  <si>
    <t>SEC H5, 5.6, 8.3, H6.1</t>
  </si>
  <si>
    <t>Human/process error.</t>
  </si>
  <si>
    <t>Reporting that is based off the DCC Smart Metering Inventory will be inaccurate. Operational impact where devices are returned from the DCC Smart Metering Inventory that have been physically removed from site but not been through the DCC removal process.</t>
  </si>
  <si>
    <t>All SEC Parties and RECCo.</t>
  </si>
  <si>
    <t>25/06/26 - MOD 077 was raised, but the issue still persists.</t>
  </si>
  <si>
    <t>General SEC Objectives</t>
  </si>
  <si>
    <t>b) To enable the DCC to comply at all times with the General Objectives of the DCC (as defined in the DCC Licence), and to efficiently discharge the other obligations imposed upon it by the DCC Licence</t>
  </si>
  <si>
    <t>d) To facilitate effective competition between persons engaged in, or in Commercial Activities connected with, the Supply of Energy</t>
  </si>
  <si>
    <t>e) To facilitate such innovation in the design and operation of Energy Networks (as defined in the DCC Licence) as will best contribute to the delivery of a secure and sustainable Supply of Energy</t>
  </si>
  <si>
    <t>f) To ensure the protection of Data and the security of Data and Systems in the operation of this Code</t>
  </si>
  <si>
    <t>g) To facilitate the efficient and transparent administration and implementation of this Code; and</t>
  </si>
  <si>
    <t>h) To facilitate the establishment and operation of the Alt HAN Arrangements</t>
  </si>
  <si>
    <t>Not included in PARR</t>
  </si>
  <si>
    <t>Potential Data Source Discussion</t>
  </si>
  <si>
    <t>Data Requirement</t>
  </si>
  <si>
    <t>Datasource</t>
  </si>
  <si>
    <t xml:space="preserve">Does it already exist (Yes/No) </t>
  </si>
  <si>
    <t>Data Location (when received) - ADD LINK TO FOLDER</t>
  </si>
  <si>
    <t>Next Steps</t>
  </si>
  <si>
    <t>SEC PA Remit</t>
  </si>
  <si>
    <t>Data we would like to see</t>
  </si>
  <si>
    <t>Actions e.g. add to PARR for Pilot</t>
  </si>
  <si>
    <t>Is this something PA team can influence/within VIRES &amp; is this a Pilot candidate?</t>
  </si>
  <si>
    <t>PARR_I_002</t>
  </si>
  <si>
    <t>Increased planned (and unplanned) outages for DCC driven work expected over next 2 years (DSP, DCC Connect, FSM)</t>
  </si>
  <si>
    <t>PA intervention not expected to make a difference. H8.3 in DCC clauses.</t>
  </si>
  <si>
    <t>OPSG (R002)</t>
  </si>
  <si>
    <t>Maintaining DCC Service</t>
  </si>
  <si>
    <t>All</t>
  </si>
  <si>
    <t>Section H8.3</t>
  </si>
  <si>
    <t>Failure by DCC to prepare adequately and implement contingency.</t>
  </si>
  <si>
    <t>DCC</t>
  </si>
  <si>
    <t>DCC environment service availability.</t>
  </si>
  <si>
    <t>Whole system (37m)</t>
  </si>
  <si>
    <t>Mitigate</t>
  </si>
  <si>
    <t>25/02/26 - Reviewed with Jason, Beth and Harry during in-person workshop</t>
  </si>
  <si>
    <t>Requests for Outages into the Ops Group. Reporting on this is done by Andy Rowley at DCC.
Can we find out what reports are done on outages at the moment.
We also need to understand what is part of the outage i.e., what systems?</t>
  </si>
  <si>
    <t>Separate into 2 (new issue - planned and on hold issue - unplanned, is when issue occuring)</t>
  </si>
  <si>
    <t>Out of scope</t>
  </si>
  <si>
    <t>PARR_I_013</t>
  </si>
  <si>
    <t>DSP Migration. Emerging risk, subject to how the DSP migration is going to happen (migration from late 2026 to 2029/30)</t>
  </si>
  <si>
    <t xml:space="preserve">New tech provider, migration of tech for smart meter infra. </t>
  </si>
  <si>
    <t>PAB 10</t>
  </si>
  <si>
    <t>All DCC SEC obligation</t>
  </si>
  <si>
    <t>Failure by incumbent and successor service providers to support delivery of SEC objectives</t>
  </si>
  <si>
    <t>Outages of service, meters offline</t>
  </si>
  <si>
    <t>Whole system (37m), other industry programmes</t>
  </si>
  <si>
    <t>25/02/26 - Reviewed with Jason, Beth and Harry during in-person workshop
15/04/26 - Reviewed previously at TABSC, expected to fully kick off by 2027. Action at Panel to discuss further. Dec 25 PMR shows listed errors. May be too soon to have as a risk. Need to view delivery plan.</t>
  </si>
  <si>
    <t xml:space="preserve">This reporting would be ad-hoc comparing times when there are outages to no outages.
Can we get a view of SLA performance on a regular basis throughout the migration (along with a historic view prior to the migration)? - is this being impacted by the Migration? E.g., response times, message success rates etc.
Regular performance reporting is shared already through the (Performance Management Regime) PMR that goes to Ops Group. 
PMR sits in the code, so performance against SLAs could be a part of our remit. There is also a PMR document which defines what is in the PMR. </t>
  </si>
  <si>
    <t xml:space="preserve">Reporting against DSP SLAs. </t>
  </si>
  <si>
    <t xml:space="preserve">DSP Service Provider (provided in the Performance Management Regime (PMR)). </t>
  </si>
  <si>
    <t>Yes, provided to SECCo regularly via the PMR</t>
  </si>
  <si>
    <r>
      <t xml:space="preserve">Follow up with Jason to clarify what PAB's role is in relation to this? Suggest approach for this on how it could fill PA remit? Find out most recent DSP handover plan. PA could focus on pre and post migration target response times. 
15/04 - </t>
    </r>
    <r>
      <rPr>
        <b/>
        <sz val="10"/>
        <color theme="1"/>
        <rFont val="Arial"/>
        <family val="2"/>
      </rPr>
      <t>Jason</t>
    </r>
    <r>
      <rPr>
        <sz val="10"/>
        <color theme="1"/>
        <rFont val="Arial"/>
        <family val="2"/>
      </rPr>
      <t>/Beth to get latest delivery plan.</t>
    </r>
  </si>
  <si>
    <t>Out of scope. Role for PAB to be involved in this process.</t>
  </si>
  <si>
    <t>There is an issue that Electricity Network Parties are unable to communicate with ESME devices, nor receive relevant alerts from ESME devices, installed in their Electricity Network Parties region(s). As per the latest OPSG notes, the most recent data from the DCC shows that the number of incorrect Electricity Network Parties certificates has now risen above 2% (c. 444k of 22.2m ESMEs).</t>
  </si>
  <si>
    <r>
      <rPr>
        <b/>
        <sz val="10"/>
        <color theme="1"/>
        <rFont val="Arial"/>
        <family val="2"/>
      </rPr>
      <t>Unable to realise Smart Meter benefits.</t>
    </r>
    <r>
      <rPr>
        <sz val="10"/>
        <color theme="1"/>
        <rFont val="Arial"/>
        <family val="2"/>
      </rPr>
      <t xml:space="preserve"> This may result in failure to identify potential, or actual, health and safety risks associated with ESME devices, thereby causing consumer detriment. Electricity Network Parties are unable to deliver consumer benefits. Electricity Network Parties will be required to send out emergency calls for pre-paid customers.</t>
    </r>
  </si>
  <si>
    <t>444k ESMEs</t>
  </si>
  <si>
    <t>Already receiving data looking at the number of ESMEs with incorrect DNO certs</t>
  </si>
  <si>
    <t xml:space="preserve">A report showing: 
The number of ESMEs with incorrect DNO certs. </t>
  </si>
  <si>
    <t>Yes</t>
  </si>
  <si>
    <t>In PoC</t>
  </si>
  <si>
    <t>PARR_I_006</t>
  </si>
  <si>
    <t>Tariff information on meters</t>
  </si>
  <si>
    <t>Disconnect with meter displays/apps and billing amounts. Consider SEC mod for tightened controls on tariff. (DCC user interface spec. and message backing catalogue)(DUIS SERV1.1.1) SLC0 Transparency. SLC22 Provision of contracutal info. SLC14 Info accuracy.</t>
  </si>
  <si>
    <t>PAB 10 (check sub-committee registers)</t>
  </si>
  <si>
    <t>Suppliers process failure</t>
  </si>
  <si>
    <t>Customers having an incorrect understanding of billing vs usage. (changing behaviours according to this)</t>
  </si>
  <si>
    <t>Supplier data set needed to understand further.</t>
  </si>
  <si>
    <t>25/02/26 - Reviewed with Jason, Beth and Harry during in-person workshop
Tariff workshop
07/04/26 - Data from suppliers required to understand scale of impact further. Look at read tariff?
15/04/26 - SEC MOD 242 includes tariff details. 30m devices targeted out of 37.8 million meters as of 14/04. How accurate is the total portfolio data?</t>
  </si>
  <si>
    <t xml:space="preserve">This is also reported on by Andy Rowley into the Ops Group.
What is the purpose of looking at the Tariff update process in isolation?
Do suppliers have to do any reporting currently that shows the number of successful tariff change messages being sent vs the number that are required.
Can we look at the number of messages being sent vs the number they should be sending. (Change of Supply
Change of Tenancy
Install and commission
Meter exchange
Change of tariff (end of contract / change of contract)
Price change
VAT change)
And can we look at the number of malformed messages that are being rejected.
Need to find out if this is done in the weekly reporting from the DCC to Suppliers. 
Quarterly there is reporting relating to the price change and DCC report on the number of devices that have been updated at an aggregate level. 
Under MOD 242, the DCC can track service requests being sent and received. 
Do we know if there is Ofgem reporting from Suppliers? (Speak to Christine U) 
Jason to share a copy of OPSG report. 
Jason to invite us to Ops Group as observers </t>
  </si>
  <si>
    <t>A report showing: 
How many Change of Tariff messages should have been sent in a month for each relevant meter along with the Supplier for that meter 
(this should be equal to each time one of these occurred: 
Change of Supply
Change of Tenancy
Install and commission
Meter exchange
Change of tariff (end of contract / change of contract)
Price change
VAT change)
A second report showing: 
The number of change of tariff messages sent for a meter that went through at least one of the above events along with the Supplier</t>
  </si>
  <si>
    <t xml:space="preserve">Some reporting is done on the tariff update process in isolation, but not the complete number of messages sent. 
Some information may be shared on this in the weekly reporting shared by the DCC with Suppliers. 
There is quarterly reporting on price change events and subsequent updates. </t>
  </si>
  <si>
    <r>
      <t xml:space="preserve">07/04 - Understand supplier portfolio size, what data is available for this?
</t>
    </r>
    <r>
      <rPr>
        <b/>
        <sz val="10"/>
        <color theme="1"/>
        <rFont val="Arial"/>
        <family val="2"/>
      </rPr>
      <t>15/04 -</t>
    </r>
    <r>
      <rPr>
        <sz val="10"/>
        <color theme="1"/>
        <rFont val="Arial"/>
        <family val="2"/>
      </rPr>
      <t xml:space="preserve"> Understand code obligations on suppliers to provide accurate billing information in supplier licence or in SEC - KL/LM.</t>
    </r>
    <r>
      <rPr>
        <strike/>
        <sz val="10"/>
        <color theme="1"/>
        <rFont val="Arial"/>
        <family val="2"/>
      </rPr>
      <t xml:space="preserve"> Review MOD-242 reporting for details - MB/KL</t>
    </r>
    <r>
      <rPr>
        <sz val="10"/>
        <color theme="1"/>
        <rFont val="Arial"/>
        <family val="2"/>
      </rPr>
      <t xml:space="preserve">. Review OPSG report with DCC dashboard, Beth and Harry to share - JS/MB/KL. Request May view of tariff change update (18/05) - JS. Join OPSG as an observer (22/05 &amp; June) - JS/KL/MB. Reach out to Christine U for Ofgem contact - BP. </t>
    </r>
  </si>
  <si>
    <t>In scope</t>
  </si>
  <si>
    <t>PARR_I_007 (Child)</t>
  </si>
  <si>
    <t>Firmware updates (Smart Meters)</t>
  </si>
  <si>
    <t>Suppliers are not maintaining devices, which are not being updated. Some firmware has not had sufficient testing, leading to suppliers being unwilling to update.
Section F &amp;/or H, SEC MOD MP207?</t>
  </si>
  <si>
    <t>OPSG (R001)</t>
  </si>
  <si>
    <t>Install and Commission, E2E Firmware management</t>
  </si>
  <si>
    <t>MOD MP207 - rejected by DESNZ</t>
  </si>
  <si>
    <t>Suppliers not motivated to maintain meters. Process complexity?</t>
  </si>
  <si>
    <t>Functioning meters not being maintained by suppliers</t>
  </si>
  <si>
    <t>DCC inventory, central contact list</t>
  </si>
  <si>
    <t>25/02/26 - Reviewed with Jason, Beth and Harry during in-person workshop
Confirm rating from OPSG. Licencing?
07/04/26 - review further impacts using PA techniques
15/04 - Report that shows data for this. What specifics are there on how many versions behind current a meter can be? There are no specific obligations. Additional risk for meter suppliers that have dropped out of the market. Look at this on a supplier specific basis. Potential look at how regression testing is managed against older versions. TCSO impact/obligations as potential hook?</t>
  </si>
  <si>
    <t xml:space="preserve">Is there a report which shows the number of meters that don't have the latest version of Firmware? Suppliers are responsible for updating to the latest firmware for meters.
This should come from the Smart Metering Inventory - should show the version of the firmware installed and this can be compared to the Central Product List (on the SEC website)
DCC put this data into the folder where SMIKI report is 
We need to look at how we say a meter is too far back in terms of firmware to have a hook to say something needs to be done about this.
How far back does DCC regression testing go? i.e., they regression test as far back as version N-4 anything after that they don't regression test.  
Gordon (chair of security group) can discuss this. 
(Is there a separate risk around meter manufacturers that no longer operate in the market?) 
Trust Center swapouts is a series of processes that allow device to be taken off the 2g HAN and then connected to the 4g HAN.  (This is effectively the swapout of the comms hub). The current guidance says that this process is more likely to be effective if meters are on the latest (or at least a specific) version of firmware. SECCo are looking to include guidance on the supported versions of firmware for a TCSO swapout. </t>
  </si>
  <si>
    <t xml:space="preserve">A report showing: 
Each type of meter and the counts for how many of this type of meter are on which type of firmware
SECCo guidance will also say which versions of firmware are supported for a TCSO swapout. </t>
  </si>
  <si>
    <t>DCC Smart Metering Inventory</t>
  </si>
  <si>
    <t xml:space="preserve">Yes already provided regularly </t>
  </si>
  <si>
    <r>
      <t xml:space="preserve">Review OPSG, confirm report on materiality of this.
15/04 - Get access to the report from DCC. Talk to Gordon from securtiy sub-committee for more details - </t>
    </r>
    <r>
      <rPr>
        <b/>
        <sz val="10"/>
        <color theme="1"/>
        <rFont val="Arial"/>
        <family val="2"/>
      </rPr>
      <t>BP</t>
    </r>
    <r>
      <rPr>
        <sz val="10"/>
        <color theme="1"/>
        <rFont val="Arial"/>
        <family val="2"/>
      </rPr>
      <t xml:space="preserve">/KL/MB. </t>
    </r>
    <r>
      <rPr>
        <strike/>
        <sz val="10"/>
        <color theme="1"/>
        <rFont val="Arial"/>
        <family val="2"/>
      </rPr>
      <t>Talk to CMAPs on supplier obligations - KL.</t>
    </r>
    <r>
      <rPr>
        <sz val="10"/>
        <color theme="1"/>
        <rFont val="Arial"/>
        <family val="2"/>
      </rPr>
      <t xml:space="preserve"> Talk to Chris on what approach is taken to regression testing for different firmware versions - </t>
    </r>
    <r>
      <rPr>
        <b/>
        <sz val="10"/>
        <color theme="1"/>
        <rFont val="Arial"/>
        <family val="2"/>
      </rPr>
      <t>HJ</t>
    </r>
    <r>
      <rPr>
        <sz val="10"/>
        <color theme="1"/>
        <rFont val="Arial"/>
        <family val="2"/>
      </rPr>
      <t xml:space="preserve">. Review interop. report for how many meters are on the latest firmware (on sharepoint) and </t>
    </r>
    <r>
      <rPr>
        <sz val="10"/>
        <color theme="5"/>
        <rFont val="Arial"/>
        <family val="2"/>
      </rPr>
      <t>TCSO</t>
    </r>
    <r>
      <rPr>
        <sz val="10"/>
        <color theme="1"/>
        <rFont val="Arial"/>
        <family val="2"/>
      </rPr>
      <t xml:space="preserve"> guidance document (on SEC website) for supported firmware approach as well as DCC ops update report - MB/KL. Get Ofgem consultation on cost recovery from Ofgem website - KL.</t>
    </r>
  </si>
  <si>
    <t>Firmware updates (Comms Hub)</t>
  </si>
  <si>
    <t>Obligation with DCC, confirm what obligation</t>
  </si>
  <si>
    <t>25/02/26 - Reviewed with Jason, Beth and Harry during in-person workshop
Confirm rating from OPSG. Licensing?
07/04/26 - review further impacts using PA techniques
15/04/26 - DCC control the process of comms hub firmware updates. 3 suppliers for comms hub, moving to just Toshiba for 4g comms hubs (risk?).</t>
  </si>
  <si>
    <t xml:space="preserve">Is there a report which shows the number of comms hubs that don't have the latest version of Firmware? DCC are responsible for updating the firmware for a comms hub.
This should come from the Smart Metering Inventory - should show the version of the firmware installed and this can be compared to the Central Product List (on the SEC website)
If a Comms Hub is on an older version of Firmware, does this suggest the TCSO process won't work?
The same report as the meter report shows the comms hub firmware versions. </t>
  </si>
  <si>
    <t>A report showing: 
each type of comms hub and the counts for how many of this type of meter are on which type of firmware</t>
  </si>
  <si>
    <t>Review OPSG, confirm report on materiality of this.
15/04 - Review Comms Hub report, interop. Report for comms hub. - KL/MB</t>
  </si>
  <si>
    <t>PARR_I_009</t>
  </si>
  <si>
    <t>Non-communicating GSME devices</t>
  </si>
  <si>
    <t>Previously commissioned GSME device is no longer communicating.</t>
  </si>
  <si>
    <t>ENA (?)</t>
  </si>
  <si>
    <t>Section F7.1</t>
  </si>
  <si>
    <t>Poor installation practice.</t>
  </si>
  <si>
    <t>Reputational damage as users not getting smart data for gas usage. Additional cost. Poor customer experience. Lack of data.</t>
  </si>
  <si>
    <t xml:space="preserve">(Discuss with DCC to identify how big of an impact this has)
15/04 - 2.4GHz comms hub, 8.68MHz gas meter may be required if gas meter is further away from comms hub/electric meter. Under review by NODI. NODI can't add obligations to suppliers on process, PA can use their findings to support process obligations. </t>
  </si>
  <si>
    <t xml:space="preserve">Can we look at GSME Devices which are commissioned but not communicating and compare this with ESME devices on the same comms hub that are communicating as this would suggest that the issue is with the GSME device rather than comms hub.
Is there already reporting that looks at this?
Report would show: GSME Device commissioned but not communicating, compared to ESME device on the same Comms hub which is communicating.
The DCC can report on where there is a 2.4Ghz gas meter installed but not a 8.68MGhz comms hub. This is where there is a greater chance of the gas meter not being able to communicate. 
The inference that will be made is where there is a 2.4ghz gas meter and a dual band comms hub or a 2.4 ghz comms hub, what has happened is this cause. 
(Non-operating device issues group) NODI will report on this, we as PAB could do something about it? 
Issue to be broadened to say a GSME device was commissioned but since then, is no longer communicating. </t>
  </si>
  <si>
    <t xml:space="preserve">A report showing: 
All gas meters and their ZIGBEE frequency, their corresponding comms hub ZIGBEE frequency, whether the gas meter is communicating and the Supplier for the meter. </t>
  </si>
  <si>
    <t>May be reported on already via NODI</t>
  </si>
  <si>
    <r>
      <t xml:space="preserve">Understand current reporting - review at in person trip to DCC
15/04 - Gather and review NODI findings and data. Work out escalation route from NODI to PA. PA team. Understand PA involvement once data reviewed - </t>
    </r>
    <r>
      <rPr>
        <b/>
        <sz val="10"/>
        <color theme="1"/>
        <rFont val="Arial"/>
        <family val="2"/>
      </rPr>
      <t>JS</t>
    </r>
    <r>
      <rPr>
        <sz val="10"/>
        <color theme="1"/>
        <rFont val="Arial"/>
        <family val="2"/>
      </rPr>
      <t xml:space="preserve">. </t>
    </r>
  </si>
  <si>
    <t>PARR_I_012</t>
  </si>
  <si>
    <t>DCC2</t>
  </si>
  <si>
    <t>DCC licences moving from capita to SECCo, resulting in handover of service, contract, people etc. Ops risk of transition to DCC delivery. Panel risk.</t>
  </si>
  <si>
    <t>Panel</t>
  </si>
  <si>
    <t>All DCC SEC obligations</t>
  </si>
  <si>
    <t>PARR_I_010</t>
  </si>
  <si>
    <t>Coverage database misalignment across industry</t>
  </si>
  <si>
    <t xml:space="preserve">4g coverage based on OS data, 2g using Royal Mail, therefore a variance in coverage data source. Leading to suppliers taking the wrong comms hub to site. </t>
  </si>
  <si>
    <t>OPSG (find)</t>
  </si>
  <si>
    <t>Appendix F, From MP308 - Appendix H, I, AD. Section K7 for out of region charge.</t>
  </si>
  <si>
    <t>Lack of confidence in the accuracy of the 4 G WAN Matrix.</t>
  </si>
  <si>
    <t>Inaccurate matrix causes installation issues</t>
  </si>
  <si>
    <t>25/02/26 - Reviewed with Jason, Beth and Harry during in-person workshop
15/04 - 4g take up has been quicker than expected. 4g north plan to replace 40k 2g hubs. Vodafone use OS data, VMO2 uses Royal Mail.</t>
  </si>
  <si>
    <t xml:space="preserve">Can we see example messages from each of the CSPs. This should allow us to confirm whether there are different responses being sent for each of the CSP areas.
Change to the risk - the issue is actually that the addresses used by the 4g coverage database do not align with the addresses used for the Supply point address. </t>
  </si>
  <si>
    <r>
      <t xml:space="preserve">KL to find WAN Matrix and to consider further.
15/04 - Review this in May PAB workshop. Review OPSG to find corresponding risk, guaranteed standards and performance review. - </t>
    </r>
    <r>
      <rPr>
        <b/>
        <sz val="10"/>
        <color theme="1"/>
        <rFont val="Arial"/>
        <family val="2"/>
      </rPr>
      <t>JS to share</t>
    </r>
  </si>
  <si>
    <t>PARR_I_016</t>
  </si>
  <si>
    <t>Replacement of fully working SMETS 2 devices.</t>
  </si>
  <si>
    <t>Suppliers changing functioning SMETS2 devices, due to costs from MAPS.</t>
  </si>
  <si>
    <t>Smart Licence</t>
  </si>
  <si>
    <t>Environmental impact/customer experience.</t>
  </si>
  <si>
    <t>Other SEC parties</t>
  </si>
  <si>
    <t>Cross reference a COS event happening followed by a meter exchange, and checking whether the meter was communicating prior to the COS event.
CSS data would show this centrally. Electralink for meter exchanges.
Reporting requirement would look like:
A list of MPXNs where there has been a CoS event in the past month followed by an install and commission (within a month). And a list of non communicating meters (+ associated MPXN) from the month before?</t>
  </si>
  <si>
    <t>A report showing: 
A list of MPXNs where there has been a CoS event in the past month followed by an install and commission (within a month). 
A second report showing: a list of non communicating meters (+ associated MPXN) from the month before</t>
  </si>
  <si>
    <t>CSS + DCC</t>
  </si>
  <si>
    <t>No</t>
  </si>
  <si>
    <t xml:space="preserve">Consider framing of request for report from DCC - MB/KL
15/04 - Get CSS for COS data and cross ref. with DCC data - MB/KL. </t>
  </si>
  <si>
    <t>PARR_I_020</t>
  </si>
  <si>
    <t>Failure to undertake device removal process</t>
  </si>
  <si>
    <t>Removal of devices that are not registered as removed, showing as online, alongside new install meters.</t>
  </si>
  <si>
    <t>PAB 10/ OPSG</t>
  </si>
  <si>
    <t>SEC H5, 8.3, H6.1</t>
  </si>
  <si>
    <t>Devices incorrectly showing as online. SMI giving incorrect data.</t>
  </si>
  <si>
    <t>All, + other code bodies</t>
  </si>
  <si>
    <t>25/02/26 - Reviewed with Jason, Beth and Harry during in-person workshop
09/04/26 - Review with DCC, strong contender for pilot and unlikely to have been looked at by others.
15/04/26 - Influence supplier site visits process. MOD 077 was raised but issue still persisting.</t>
  </si>
  <si>
    <t xml:space="preserve">Cases where there are more than 1 GSME device connected to a comms hub, or more than 1 ESME device connected (this is possible but unlikely) .
This suggests that this is the issue but cannot be 100% sure.
Can we compare where a d-flow is sent to commission a new device to the number of decommissioning SRVs sent. 
We need to compare the number of messages being sent to decomission SMETS 2 meters with the number of SMETs 2 commisioning messages. 
</t>
  </si>
  <si>
    <t xml:space="preserve">A report showing:
Each Comms Hubs with 2 or more GSME Devices paired. 
A second report showing: 
Each Comms Hub where there are 2 or more ESME Devices paired and where 1 or more meter is not communicating. </t>
  </si>
  <si>
    <r>
      <t xml:space="preserve">Request data from DCC - meter inventory, Electralink.
15/04 - </t>
    </r>
    <r>
      <rPr>
        <strike/>
        <sz val="10"/>
        <color theme="1"/>
        <rFont val="Arial"/>
        <family val="2"/>
      </rPr>
      <t xml:space="preserve">Confirm what devices can be paired with a comms hub - KL. </t>
    </r>
    <r>
      <rPr>
        <sz val="10"/>
        <color theme="1"/>
        <rFont val="Arial"/>
        <family val="2"/>
      </rPr>
      <t xml:space="preserve">Beth to share email chain of history. Provide an inventory report - BP. Harry to share D350 data for impact assessment (MOD077) - </t>
    </r>
    <r>
      <rPr>
        <b/>
        <sz val="10"/>
        <color theme="1"/>
        <rFont val="Arial"/>
        <family val="2"/>
      </rPr>
      <t>HJ</t>
    </r>
    <r>
      <rPr>
        <sz val="10"/>
        <color theme="1"/>
        <rFont val="Arial"/>
        <family val="2"/>
      </rPr>
      <t xml:space="preserve">. </t>
    </r>
  </si>
  <si>
    <t>In scope (strong contender)</t>
  </si>
  <si>
    <t>PARR_I_014</t>
  </si>
  <si>
    <t>Multiple requests to DCC leading to network failure.</t>
  </si>
  <si>
    <t>Multiple update requests sent to DCC.</t>
  </si>
  <si>
    <t>MP218</t>
  </si>
  <si>
    <t>Commercial offering, no commercial incentive not to use DCC.</t>
  </si>
  <si>
    <t>Suppliers and/or other SEC Parties</t>
  </si>
  <si>
    <t>Destabilised network due to bandwidth usage, network quality impacted and speed of response, leading to failure.</t>
  </si>
  <si>
    <t>Accept</t>
  </si>
  <si>
    <t>Lack of consistency of WAN Coverage</t>
  </si>
  <si>
    <t>Required level of coverage by CSP is not prescribed in the SEC. Leading to incomplete coverage.</t>
  </si>
  <si>
    <t>Contractual obligation.</t>
  </si>
  <si>
    <t>25/02/26 - Reviewed with Jason, Beth and Harry during in-person workshop
Review how risks/issues are added to PARR. Triage/escalation process.
09/04/26 - Understand impact of this.
13/04/2026 - is this a duplicate of PARR_I_10</t>
  </si>
  <si>
    <t>Potentially a duplicate of PARR_I_10</t>
  </si>
  <si>
    <t>KL to consider this alongside 4g WAN Matrix risk. 15/04 - Bring to PAB workshop discussion.</t>
  </si>
  <si>
    <t>Risk that customers will lose connectivity due to sites with LRR but no 4G</t>
  </si>
  <si>
    <t>Customers with a working 2g/3g hub in the North, will not function with new 4g standard. From 01/06, connectivity remaining comms hubs will not function.</t>
  </si>
  <si>
    <t>CTG/PAB 10</t>
  </si>
  <si>
    <t>Customers will not have access to smart meters, with 2g/3g comms hubs in north will not functioning.</t>
  </si>
  <si>
    <t>25/02/26 - Reviewed with Jason, Beth and Harry during in-person workshop
4G rollout (consumer side, engagement and trust, asking for another site visit)</t>
  </si>
  <si>
    <t>PARR_I_005</t>
  </si>
  <si>
    <t>Smart Install Codes for part-installations/new build sites (if old supplier doesn't respond in 2 week SLA) - Focus of existing SEC mod</t>
  </si>
  <si>
    <t>Currently using email system, service desk (FSM) is now being implemented. MOD MP281 proposing that suppliers add install code into FSM. PA could monitor compliance with this mod. DCC device pre-notification can be used to track this?</t>
  </si>
  <si>
    <t>09/04/26 - Linked to new service management system, may have already been solved by MOD
13/04/2026 - Lead analyst for MP281 is Marc Rhodes. Can we understand the conversation that has been had on this already. Is this going to be the enduring solution?</t>
  </si>
  <si>
    <t>May be a new reporting requirement if the MOD is approved, to see whether the solution is being used as expected.</t>
  </si>
  <si>
    <t>Understand what is covered by new system
15/04 - Speak to Marc R to understand status of MP281.</t>
  </si>
  <si>
    <t>TBC</t>
  </si>
  <si>
    <t>PARR_I_008</t>
  </si>
  <si>
    <t>Rollout of virtual WAN devices and consumer consent</t>
  </si>
  <si>
    <t>Management of consent, customers not understanding what they are agreeing to, or not giving consent and vWAN being used.</t>
  </si>
  <si>
    <t>SEC Appendix AZ, AC, AB, I, H v130 all include vWAN ref.</t>
  </si>
  <si>
    <t>Coverage gap of current connectivity tech.</t>
  </si>
  <si>
    <t>Breach of SEC consent</t>
  </si>
  <si>
    <t>25/02/26 - Reviewed with Jason, Beth and Harry during in-person workshop
Understand what the risk is e.g. security</t>
  </si>
  <si>
    <t>PARR_I_011</t>
  </si>
  <si>
    <t>GSOP</t>
  </si>
  <si>
    <t>GSOP 4 has 90 day fix target, day after scheduled read. 35 days to detect not reporting from smart meter. This causes a large volume of incidents raised. SEC GSOP phase 1 review and gap analysis findings shared inDec 25. Phase 2 is DCC incident management process transformation review. Phase 3 reviewing DCC contracts with service providers. CSP contract gaps (April 26, with June/July 26 understanding of mods). DCC2 being 'not for profit' leaves a gap where consumers pay for financial penalties. Phase 4 to raise mods to address. Therefore changes to SEC.</t>
  </si>
  <si>
    <t>25/02/26 - Reviewed with Jason, Beth and Harry during in-person workshop
What is SEC PA role?</t>
  </si>
  <si>
    <t>PARR_I_015</t>
  </si>
  <si>
    <t>Other user access to non-section I service requests (where allowed in DUIS but not covered by section I</t>
  </si>
  <si>
    <t>Awaiting security sub-committee investigation</t>
  </si>
  <si>
    <t>PARR_I_017</t>
  </si>
  <si>
    <t>Future Service Management Delivery Delay</t>
  </si>
  <si>
    <t>Risk of user detriment resulting from FSM (replacement of SSI - core Service Management functions -e.g. incident management) potentially not delivering to schedule (due to management of incidents), go live expected 21/03/26.</t>
  </si>
  <si>
    <t>25/02/26 - Reviewed with Jason, Beth and Harry during in-person workshop
To review post go live.</t>
  </si>
  <si>
    <t>PARR_I_018</t>
  </si>
  <si>
    <t>Knowledge - Sector and Supplier size / set up impacts level of interaction with the SEC / smart operational activities at a granular level</t>
  </si>
  <si>
    <t>Some newer entrant Suppliers not understanding how things work. Approaching existing Suppliers to ask for bilateral arrangements, when it should all be done by SEC processes (maybe root cause rather than risk/issue itself)</t>
  </si>
  <si>
    <t>PARR_I_019</t>
  </si>
  <si>
    <t>DCC invoicing</t>
  </si>
  <si>
    <t>SEC says that DCC should charge Suppliers and Networks via Profile class or suitable proxy - After MHHS there is no Profile class - There is a risk that charges aren't fair during migrations</t>
  </si>
  <si>
    <t>K3.4, Section J(?)</t>
  </si>
  <si>
    <t>25/02/26 - Reviewed with Jason, Beth and Harry during in-person workshop
Not PA issue, bug?
Acceptance criteria for PA remit?
PA team to handover to DCC/raise as an issue?</t>
  </si>
  <si>
    <t>Ongoing issue, action to follow up if fixed?</t>
  </si>
  <si>
    <t>PARR_I_021</t>
  </si>
  <si>
    <t>Role of third parties without an Ofgem license (potential gaps / loopholes)</t>
  </si>
  <si>
    <t>PARR_I_022</t>
  </si>
  <si>
    <t>Do high level metrics align with real world consumer issues? e.g. smart mode</t>
  </si>
  <si>
    <t>Confirm what this is from PAB transcript.</t>
  </si>
  <si>
    <t>Raise with Beth/Harry/Lara</t>
  </si>
  <si>
    <t>PARR_I_023</t>
  </si>
  <si>
    <t>SoLR process</t>
  </si>
  <si>
    <t>Loss of SMEs/ownership of SoLR process in DCC.</t>
  </si>
  <si>
    <t>Legal &amp; Regulatory</t>
  </si>
  <si>
    <t>Pre-payment / Operations</t>
  </si>
  <si>
    <t>L16.1, L16.2, L16.3</t>
  </si>
  <si>
    <t>Supplier failure, SME knowledge drain/lack of clear process. Lack of continuity.</t>
  </si>
  <si>
    <t>DCC turn off user access to devices, incl. pre-payment. Supplier ID blocked from DCC network, which would need re-migration of devices if turned back on.</t>
  </si>
  <si>
    <t>Suppliers, DCC</t>
  </si>
  <si>
    <t>25/02/26 - Reviewed with Jason, Beth and Harry during in-person workshop
Ask DCC for process
Evidence gathering before rating impact etc.</t>
  </si>
  <si>
    <t>Session next week</t>
  </si>
  <si>
    <t>PARR_I_024</t>
  </si>
  <si>
    <t>Data visibility across systems (DCC adapter providers)</t>
  </si>
  <si>
    <t>Confirm</t>
  </si>
  <si>
    <t>PARR_I_025</t>
  </si>
  <si>
    <t>Industry Data Integrity</t>
  </si>
  <si>
    <t>Confirm what this is from PAB transcript.
Consumer consent / privacy controls</t>
  </si>
  <si>
    <t>PARR_I_026</t>
  </si>
  <si>
    <t>Changes to supply process</t>
  </si>
  <si>
    <t>PARR_I_030</t>
  </si>
  <si>
    <t>PARR_I_028</t>
  </si>
  <si>
    <t>Interoperability of kit - walled garden risks</t>
  </si>
  <si>
    <t>PARR_I_029</t>
  </si>
  <si>
    <t>Comms Hub returns process</t>
  </si>
  <si>
    <t>This proposal has been raised by Emslie Law from OVO. The Proposer has identified a number of areas where the current returns process for Communications Hubs (CH) as stated in the Smart Energy Code (SEC) either has gaps or is being misinterpreted. This is resulting in visual inspections being failed and preventing triage, fully functional CH’s being returned unnecessarily, as well as other issues. This is resulting in additional costs to the industry and delays to fixes for Consumers. The proposed approach is to conduct a review of the CH returns process inclusive of the physical onsite returns process and also the processes that surround this. This is necessary to ensure that there is a robust process in place for the industry and the associated costs and reporting.</t>
  </si>
  <si>
    <t>09/04/26 - DP305 rasied by OVO, currently with SECAS. Need to understand the status of this. Marc Rodes is lead analyst on this.
13/04/2026 - Conversation to be had with Marc Rhodes post review session on 15/04
15/04 - Use case 4 causes means there is a security concern stopping suppliers from resetting comms hubs themselves.</t>
  </si>
  <si>
    <t>Could potentially look at the number of Comms Hubs being returned on average per Supplier, where there are Suppliers with a higher than average number of returns taking place we could investigate why this is.</t>
  </si>
  <si>
    <t>15/04 - Track Comms hub return MOD DP305, not expected to be implemented until late 2026 or beyond.</t>
  </si>
  <si>
    <t>PARR_I_031</t>
  </si>
  <si>
    <t>PARR_I_032</t>
  </si>
  <si>
    <t>PARR_I_033</t>
  </si>
  <si>
    <t>PARR_I_034 (PARENT)</t>
  </si>
  <si>
    <t>Transformation Programme Service Continuity disruption.</t>
  </si>
  <si>
    <t>Major change programmes not governed between DCC and SEC in relation to sub-committees.</t>
  </si>
  <si>
    <t>Follow up with Beth if there is a horizon scanning process for industry wide change. Get a copy of JIP from Jason</t>
  </si>
  <si>
    <t>Category</t>
  </si>
  <si>
    <t>Response</t>
  </si>
  <si>
    <t>Avoid</t>
  </si>
  <si>
    <t>Environment</t>
  </si>
  <si>
    <t>Closed</t>
  </si>
  <si>
    <t>Reputation</t>
  </si>
  <si>
    <t>Transfer</t>
  </si>
  <si>
    <t>Client &amp; Customer</t>
  </si>
  <si>
    <t>Asset</t>
  </si>
  <si>
    <t>Financial Impact</t>
  </si>
  <si>
    <t>People</t>
  </si>
  <si>
    <t>Other Operational Processes</t>
  </si>
  <si>
    <t>Security</t>
  </si>
  <si>
    <t>Strategic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</si>
</sst>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Aptos Narrow"/>
      <family val="2"/>
      <scheme val="minor"/>
    </font>
    <font>
      <b/>
      <sz val="10"/>
      <name val="Arial"/>
      <family val="2"/>
    </font>
    <font>
      <sz val="10"/>
      <color theme="1"/>
      <name val="Arial"/>
      <family val="2"/>
    </font>
    <font>
      <b/>
      <sz val="10"/>
      <color theme="1"/>
      <name val="Arial"/>
      <family val="2"/>
    </font>
    <font>
      <b/>
      <sz val="10"/>
      <color rgb="FFFFFFFF"/>
      <name val="Arial"/>
      <family val="2"/>
    </font>
    <font>
      <sz val="10"/>
      <color rgb="FF333333"/>
      <name val="Arial"/>
      <family val="2"/>
    </font>
    <font>
      <sz val="10"/>
      <name val="Arial"/>
      <family val="2"/>
    </font>
    <font>
      <b/>
      <sz val="20"/>
      <color theme="5"/>
      <name val="Arial"/>
      <family val="2"/>
    </font>
    <font>
      <sz val="10"/>
      <color rgb="FF000000"/>
      <name val="Arial"/>
      <family val="2"/>
    </font>
    <font>
      <b/>
      <sz val="10"/>
      <color rgb="FF000000"/>
      <name val="Arial"/>
      <family val="2"/>
    </font>
    <font>
      <sz val="10"/>
      <color rgb="FFFFFFFF"/>
      <name val="Arial"/>
      <family val="2"/>
    </font>
    <font>
      <sz val="11"/>
      <color theme="1"/>
      <name val="Arial"/>
      <family val="2"/>
    </font>
    <font>
      <sz val="10"/>
      <color theme="0"/>
      <name val="Arial"/>
      <family val="2"/>
    </font>
    <font>
      <u/>
      <sz val="11"/>
      <color theme="10"/>
      <name val="Aptos Narrow"/>
      <family val="2"/>
      <scheme val="minor"/>
    </font>
    <font>
      <u/>
      <sz val="10"/>
      <color theme="10"/>
      <name val="Arial"/>
      <family val="2"/>
    </font>
    <font>
      <b/>
      <sz val="10"/>
      <color theme="0"/>
      <name val="Arial"/>
      <family val="2"/>
    </font>
    <font>
      <sz val="9"/>
      <color theme="1"/>
      <name val="Arial"/>
      <family val="2"/>
    </font>
    <font>
      <b/>
      <sz val="14"/>
      <color theme="7"/>
      <name val="Arial"/>
      <family val="2"/>
    </font>
    <font>
      <b/>
      <sz val="20"/>
      <color theme="7"/>
      <name val="Arial"/>
      <family val="2"/>
    </font>
    <font>
      <sz val="10"/>
      <color theme="7"/>
      <name val="Arial"/>
      <family val="2"/>
    </font>
    <font>
      <sz val="8"/>
      <name val="Aptos Narrow"/>
      <family val="2"/>
      <scheme val="minor"/>
    </font>
    <font>
      <strike/>
      <sz val="10"/>
      <color theme="1"/>
      <name val="Arial"/>
      <family val="2"/>
    </font>
    <font>
      <sz val="10"/>
      <color theme="5"/>
      <name val="Arial"/>
      <family val="2"/>
    </font>
    <font>
      <sz val="10"/>
      <color theme="1"/>
      <name val="Arial"/>
    </font>
    <font>
      <b/>
      <sz val="10"/>
      <color rgb="FF000000"/>
      <name val="Arial"/>
    </font>
    <font>
      <sz val="10"/>
      <color rgb="FF000000"/>
      <name val="Arial"/>
    </font>
  </fonts>
  <fills count="14">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rgb="FFFF0000"/>
        <bgColor indexed="64"/>
      </patternFill>
    </fill>
    <fill>
      <patternFill patternType="solid">
        <fgColor theme="5"/>
        <bgColor indexed="64"/>
      </patternFill>
    </fill>
    <fill>
      <patternFill patternType="solid">
        <fgColor rgb="FFC00000"/>
        <bgColor indexed="64"/>
      </patternFill>
    </fill>
    <fill>
      <patternFill patternType="solid">
        <fgColor theme="1"/>
        <bgColor indexed="64"/>
      </patternFill>
    </fill>
    <fill>
      <patternFill patternType="solid">
        <fgColor theme="7" tint="0.79998168889431442"/>
        <bgColor indexed="64"/>
      </patternFill>
    </fill>
    <fill>
      <patternFill patternType="solid">
        <fgColor theme="7"/>
        <bgColor indexed="64"/>
      </patternFill>
    </fill>
    <fill>
      <patternFill patternType="solid">
        <fgColor theme="9"/>
        <bgColor indexed="64"/>
      </patternFill>
    </fill>
    <fill>
      <patternFill patternType="solid">
        <fgColor theme="9" tint="0.79998168889431442"/>
        <bgColor indexed="64"/>
      </patternFill>
    </fill>
    <fill>
      <patternFill patternType="solid">
        <fgColor theme="4" tint="0.79998168889431442"/>
        <bgColor theme="4" tint="0.79998168889431442"/>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2">
    <xf numFmtId="0" fontId="0" fillId="0" borderId="0"/>
    <xf numFmtId="0" fontId="13" fillId="0" borderId="0" applyNumberFormat="0" applyFill="0" applyBorder="0" applyAlignment="0" applyProtection="0"/>
  </cellStyleXfs>
  <cellXfs count="106">
    <xf numFmtId="0" fontId="0" fillId="0" borderId="0" xfId="0"/>
    <xf numFmtId="0" fontId="2" fillId="0" borderId="0" xfId="0" applyFont="1"/>
    <xf numFmtId="0" fontId="3" fillId="0" borderId="0" xfId="0" applyFont="1"/>
    <xf numFmtId="0" fontId="2" fillId="0" borderId="0" xfId="0" applyFont="1" applyAlignment="1">
      <alignment horizontal="left" vertical="top"/>
    </xf>
    <xf numFmtId="0" fontId="7" fillId="0" borderId="0" xfId="0" applyFont="1"/>
    <xf numFmtId="0" fontId="2" fillId="0" borderId="16" xfId="0" applyFont="1" applyBorder="1" applyAlignment="1">
      <alignment horizontal="left" vertical="top"/>
    </xf>
    <xf numFmtId="0" fontId="2" fillId="0" borderId="17" xfId="0" applyFont="1" applyBorder="1" applyAlignment="1">
      <alignment horizontal="left" vertical="top"/>
    </xf>
    <xf numFmtId="14" fontId="2" fillId="0" borderId="17" xfId="0" applyNumberFormat="1" applyFont="1" applyBorder="1" applyAlignment="1">
      <alignment horizontal="left" vertical="top"/>
    </xf>
    <xf numFmtId="0" fontId="2" fillId="0" borderId="17" xfId="0" applyFont="1" applyBorder="1" applyAlignment="1">
      <alignment horizontal="left" vertical="top" wrapText="1"/>
    </xf>
    <xf numFmtId="0" fontId="8" fillId="2" borderId="6" xfId="0" applyFont="1" applyFill="1" applyBorder="1" applyAlignment="1">
      <alignment horizontal="center" vertical="center" wrapText="1"/>
    </xf>
    <xf numFmtId="0" fontId="9" fillId="0" borderId="7" xfId="0" applyFont="1" applyBorder="1" applyAlignment="1">
      <alignment vertical="center" wrapText="1"/>
    </xf>
    <xf numFmtId="0" fontId="8" fillId="3" borderId="6"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8" fillId="5" borderId="6"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9" fillId="0" borderId="10" xfId="0" applyFont="1" applyBorder="1" applyAlignment="1">
      <alignment vertical="center" wrapText="1"/>
    </xf>
    <xf numFmtId="0" fontId="8" fillId="0" borderId="1" xfId="0" applyFont="1" applyBorder="1" applyAlignment="1">
      <alignment horizontal="center" vertical="center" wrapText="1"/>
    </xf>
    <xf numFmtId="0" fontId="8" fillId="0" borderId="7" xfId="0" applyFont="1" applyBorder="1" applyAlignment="1">
      <alignment vertical="center" wrapText="1"/>
    </xf>
    <xf numFmtId="0" fontId="10" fillId="8" borderId="8" xfId="0" applyFont="1" applyFill="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vertical="center" wrapText="1"/>
    </xf>
    <xf numFmtId="0" fontId="11" fillId="0" borderId="0" xfId="0" applyFont="1"/>
    <xf numFmtId="0" fontId="2" fillId="0" borderId="12" xfId="0" applyFont="1" applyBorder="1"/>
    <xf numFmtId="0" fontId="2" fillId="0" borderId="13" xfId="0" applyFont="1" applyBorder="1"/>
    <xf numFmtId="0" fontId="2" fillId="6" borderId="0" xfId="0" applyFont="1" applyFill="1"/>
    <xf numFmtId="49" fontId="5" fillId="0" borderId="19" xfId="0" applyNumberFormat="1" applyFont="1" applyBorder="1" applyAlignment="1">
      <alignment horizontal="left" vertical="center" wrapText="1"/>
    </xf>
    <xf numFmtId="0" fontId="5" fillId="0" borderId="1" xfId="0" applyFont="1" applyBorder="1" applyAlignment="1">
      <alignment horizontal="left" vertical="center" wrapText="1"/>
    </xf>
    <xf numFmtId="14" fontId="5" fillId="0" borderId="1" xfId="0" applyNumberFormat="1" applyFont="1" applyBorder="1" applyAlignment="1">
      <alignment horizontal="left" vertical="center" wrapText="1"/>
    </xf>
    <xf numFmtId="0" fontId="5" fillId="0" borderId="20" xfId="0" applyFont="1" applyBorder="1" applyAlignment="1">
      <alignment horizontal="left" vertical="center" wrapText="1"/>
    </xf>
    <xf numFmtId="49" fontId="6" fillId="0" borderId="19" xfId="0" applyNumberFormat="1" applyFont="1" applyBorder="1" applyAlignment="1">
      <alignment horizontal="left" vertical="center" wrapText="1"/>
    </xf>
    <xf numFmtId="0" fontId="6" fillId="0" borderId="1" xfId="0" applyFont="1" applyBorder="1" applyAlignment="1">
      <alignment horizontal="left" vertical="center" wrapText="1"/>
    </xf>
    <xf numFmtId="14" fontId="6" fillId="0" borderId="1" xfId="0" applyNumberFormat="1" applyFont="1" applyBorder="1" applyAlignment="1">
      <alignment horizontal="left" vertical="center" wrapText="1"/>
    </xf>
    <xf numFmtId="0" fontId="6" fillId="0" borderId="20" xfId="0" applyFont="1" applyBorder="1" applyAlignment="1">
      <alignment horizontal="left" vertical="center" wrapText="1"/>
    </xf>
    <xf numFmtId="49" fontId="5" fillId="0" borderId="16" xfId="0" applyNumberFormat="1" applyFont="1" applyBorder="1" applyAlignment="1">
      <alignment horizontal="left" vertical="center" wrapText="1"/>
    </xf>
    <xf numFmtId="0" fontId="5" fillId="0" borderId="17" xfId="0" applyFont="1" applyBorder="1" applyAlignment="1">
      <alignment horizontal="left" vertical="center" wrapText="1"/>
    </xf>
    <xf numFmtId="14" fontId="5" fillId="0" borderId="17" xfId="0" applyNumberFormat="1" applyFont="1" applyBorder="1" applyAlignment="1">
      <alignment horizontal="left" vertical="center" wrapText="1"/>
    </xf>
    <xf numFmtId="0" fontId="5" fillId="0" borderId="18" xfId="0" applyFont="1" applyBorder="1" applyAlignment="1">
      <alignment horizontal="left" vertical="center" wrapText="1"/>
    </xf>
    <xf numFmtId="0" fontId="14" fillId="0" borderId="8" xfId="1" applyFont="1" applyBorder="1"/>
    <xf numFmtId="0" fontId="14" fillId="0" borderId="6" xfId="1" applyFont="1" applyBorder="1"/>
    <xf numFmtId="0" fontId="1" fillId="10" borderId="3" xfId="0" applyFont="1" applyFill="1" applyBorder="1" applyAlignment="1">
      <alignment horizontal="center" vertical="center" wrapText="1"/>
    </xf>
    <xf numFmtId="0" fontId="1" fillId="10" borderId="5" xfId="0" applyFont="1" applyFill="1" applyBorder="1" applyAlignment="1">
      <alignment vertical="center" wrapText="1"/>
    </xf>
    <xf numFmtId="0" fontId="17" fillId="0" borderId="0" xfId="0" applyFont="1"/>
    <xf numFmtId="0" fontId="15" fillId="10" borderId="3" xfId="0" applyFont="1" applyFill="1" applyBorder="1" applyAlignment="1">
      <alignment horizontal="center" vertical="center" wrapText="1"/>
    </xf>
    <xf numFmtId="0" fontId="15" fillId="10" borderId="5" xfId="0" applyFont="1" applyFill="1" applyBorder="1" applyAlignment="1">
      <alignment vertical="center" wrapText="1"/>
    </xf>
    <xf numFmtId="0" fontId="15" fillId="10" borderId="4" xfId="0" applyFont="1" applyFill="1" applyBorder="1" applyAlignment="1">
      <alignment horizontal="center" vertical="center" wrapText="1"/>
    </xf>
    <xf numFmtId="0" fontId="12" fillId="10" borderId="3" xfId="0" applyFont="1" applyFill="1" applyBorder="1"/>
    <xf numFmtId="0" fontId="12" fillId="10" borderId="5" xfId="0" applyFont="1" applyFill="1" applyBorder="1"/>
    <xf numFmtId="49" fontId="4" fillId="10" borderId="14" xfId="0" applyNumberFormat="1" applyFont="1" applyFill="1" applyBorder="1" applyAlignment="1">
      <alignment horizontal="left" vertical="center" wrapText="1"/>
    </xf>
    <xf numFmtId="0" fontId="4" fillId="10" borderId="2" xfId="0" applyFont="1" applyFill="1" applyBorder="1" applyAlignment="1">
      <alignment horizontal="left" vertical="center" wrapText="1"/>
    </xf>
    <xf numFmtId="0" fontId="4" fillId="10" borderId="15" xfId="0" applyFont="1" applyFill="1" applyBorder="1" applyAlignment="1">
      <alignment horizontal="left" vertical="center" wrapText="1"/>
    </xf>
    <xf numFmtId="0" fontId="18" fillId="0" borderId="0" xfId="0" applyFont="1"/>
    <xf numFmtId="14" fontId="19" fillId="0" borderId="0" xfId="0" applyNumberFormat="1" applyFont="1" applyAlignment="1">
      <alignment horizontal="left"/>
    </xf>
    <xf numFmtId="0" fontId="19" fillId="0" borderId="0" xfId="0" applyFont="1" applyAlignment="1">
      <alignment horizontal="left"/>
    </xf>
    <xf numFmtId="0" fontId="15" fillId="10" borderId="11" xfId="0" applyFont="1" applyFill="1" applyBorder="1"/>
    <xf numFmtId="0" fontId="15" fillId="10" borderId="1" xfId="0" applyFont="1" applyFill="1" applyBorder="1"/>
    <xf numFmtId="0" fontId="15" fillId="11" borderId="1" xfId="0" applyFont="1" applyFill="1" applyBorder="1"/>
    <xf numFmtId="0" fontId="15" fillId="10" borderId="1" xfId="0" applyFont="1" applyFill="1" applyBorder="1" applyAlignment="1">
      <alignment vertical="top"/>
    </xf>
    <xf numFmtId="0" fontId="2" fillId="3" borderId="17" xfId="0" applyFont="1" applyFill="1" applyBorder="1" applyAlignment="1">
      <alignment horizontal="left" vertical="top" wrapText="1"/>
    </xf>
    <xf numFmtId="0" fontId="2" fillId="0" borderId="22" xfId="0" applyFont="1" applyBorder="1" applyAlignment="1">
      <alignment horizontal="left" vertical="top"/>
    </xf>
    <xf numFmtId="14" fontId="2" fillId="0" borderId="23" xfId="0" applyNumberFormat="1" applyFont="1" applyBorder="1" applyAlignment="1">
      <alignment horizontal="left" vertical="top"/>
    </xf>
    <xf numFmtId="0" fontId="2" fillId="0" borderId="23" xfId="0" applyFont="1" applyBorder="1" applyAlignment="1">
      <alignment horizontal="left" vertical="top"/>
    </xf>
    <xf numFmtId="0" fontId="2" fillId="0" borderId="23" xfId="0" applyFont="1" applyBorder="1" applyAlignment="1">
      <alignment horizontal="left" vertical="top" wrapText="1"/>
    </xf>
    <xf numFmtId="0" fontId="2" fillId="0" borderId="1" xfId="0" applyFont="1" applyBorder="1" applyAlignment="1">
      <alignment horizontal="left" vertical="top"/>
    </xf>
    <xf numFmtId="0" fontId="2" fillId="13" borderId="1" xfId="0" applyFont="1" applyFill="1" applyBorder="1" applyAlignment="1">
      <alignment horizontal="left" vertical="top" wrapText="1"/>
    </xf>
    <xf numFmtId="0" fontId="2" fillId="9" borderId="1" xfId="0" applyFont="1" applyFill="1" applyBorder="1" applyAlignment="1">
      <alignment horizontal="left" vertical="top"/>
    </xf>
    <xf numFmtId="0" fontId="16" fillId="13" borderId="1" xfId="0" applyFont="1" applyFill="1" applyBorder="1" applyAlignment="1">
      <alignment horizontal="left" vertical="top" wrapText="1"/>
    </xf>
    <xf numFmtId="0" fontId="2" fillId="12" borderId="1" xfId="0" applyFont="1" applyFill="1" applyBorder="1" applyAlignment="1">
      <alignment horizontal="left" vertical="top" wrapText="1"/>
    </xf>
    <xf numFmtId="0" fontId="2" fillId="0" borderId="0" xfId="0" applyFont="1" applyAlignment="1">
      <alignment vertical="top"/>
    </xf>
    <xf numFmtId="0" fontId="2" fillId="0" borderId="7" xfId="0" applyFont="1" applyBorder="1"/>
    <xf numFmtId="0" fontId="2" fillId="0" borderId="10" xfId="0" applyFont="1" applyBorder="1"/>
    <xf numFmtId="0" fontId="2" fillId="0" borderId="0" xfId="0" applyFont="1" applyAlignment="1">
      <alignment horizontal="left" wrapText="1"/>
    </xf>
    <xf numFmtId="0" fontId="15" fillId="10" borderId="20" xfId="0" applyFont="1" applyFill="1" applyBorder="1"/>
    <xf numFmtId="0" fontId="2" fillId="13" borderId="20" xfId="0" applyFont="1" applyFill="1" applyBorder="1" applyAlignment="1">
      <alignment horizontal="left" vertical="top" wrapText="1"/>
    </xf>
    <xf numFmtId="0" fontId="3" fillId="10" borderId="1" xfId="0" applyFont="1" applyFill="1" applyBorder="1" applyAlignment="1">
      <alignment horizontal="left" wrapText="1"/>
    </xf>
    <xf numFmtId="0" fontId="3" fillId="10" borderId="1" xfId="0" applyFont="1" applyFill="1" applyBorder="1"/>
    <xf numFmtId="0" fontId="2" fillId="0" borderId="18" xfId="0" applyFont="1" applyBorder="1" applyAlignment="1">
      <alignment horizontal="left" vertical="top"/>
    </xf>
    <xf numFmtId="0" fontId="2" fillId="0" borderId="1" xfId="0" applyFont="1" applyBorder="1" applyAlignment="1">
      <alignment horizontal="left" vertical="top" wrapText="1"/>
    </xf>
    <xf numFmtId="0" fontId="2" fillId="3" borderId="0" xfId="0" applyFont="1" applyFill="1" applyAlignment="1">
      <alignment horizontal="left" vertical="top" wrapText="1"/>
    </xf>
    <xf numFmtId="0" fontId="2" fillId="0" borderId="0" xfId="0" applyFont="1" applyAlignment="1">
      <alignment horizontal="left" vertical="top" wrapText="1"/>
    </xf>
    <xf numFmtId="0" fontId="2" fillId="0" borderId="21" xfId="0" applyFont="1" applyBorder="1" applyAlignment="1">
      <alignment horizontal="left" vertical="top"/>
    </xf>
    <xf numFmtId="0" fontId="2" fillId="0" borderId="17" xfId="0" applyFont="1" applyBorder="1" applyAlignment="1">
      <alignment horizontal="center" vertical="center" wrapText="1"/>
    </xf>
    <xf numFmtId="0" fontId="23" fillId="0" borderId="17" xfId="0" applyFont="1" applyBorder="1" applyAlignment="1">
      <alignment horizontal="center" vertical="center" wrapText="1"/>
    </xf>
    <xf numFmtId="0" fontId="2" fillId="0" borderId="17" xfId="0" applyFont="1" applyBorder="1" applyAlignment="1">
      <alignment horizontal="center" vertical="center"/>
    </xf>
    <xf numFmtId="0" fontId="2" fillId="0" borderId="23" xfId="0" applyFont="1" applyBorder="1" applyAlignment="1">
      <alignment horizontal="center" vertical="center"/>
    </xf>
    <xf numFmtId="0" fontId="2" fillId="0" borderId="2" xfId="0" applyFont="1" applyBorder="1" applyAlignment="1">
      <alignment horizontal="left" vertical="top"/>
    </xf>
    <xf numFmtId="0" fontId="15" fillId="10" borderId="3" xfId="0" applyFont="1" applyFill="1" applyBorder="1"/>
    <xf numFmtId="0" fontId="15" fillId="10" borderId="4" xfId="0" applyFont="1" applyFill="1" applyBorder="1"/>
    <xf numFmtId="0" fontId="15" fillId="11" borderId="4" xfId="0" applyFont="1" applyFill="1" applyBorder="1"/>
    <xf numFmtId="0" fontId="15" fillId="10" borderId="4" xfId="0" applyFont="1" applyFill="1" applyBorder="1" applyAlignment="1">
      <alignment vertical="top"/>
    </xf>
    <xf numFmtId="0" fontId="15" fillId="10" borderId="5" xfId="0" applyFont="1" applyFill="1" applyBorder="1"/>
    <xf numFmtId="0" fontId="2" fillId="9" borderId="8" xfId="0" applyFont="1" applyFill="1" applyBorder="1" applyAlignment="1">
      <alignment horizontal="left" vertical="top"/>
    </xf>
    <xf numFmtId="0" fontId="2" fillId="13" borderId="9" xfId="0" applyFont="1" applyFill="1" applyBorder="1" applyAlignment="1">
      <alignment horizontal="left" vertical="top" wrapText="1"/>
    </xf>
    <xf numFmtId="0" fontId="16" fillId="13" borderId="9" xfId="0" applyFont="1" applyFill="1" applyBorder="1" applyAlignment="1">
      <alignment horizontal="left" vertical="top" wrapText="1"/>
    </xf>
    <xf numFmtId="0" fontId="2" fillId="12" borderId="9" xfId="0" applyFont="1" applyFill="1" applyBorder="1" applyAlignment="1">
      <alignment horizontal="left" vertical="top" wrapText="1"/>
    </xf>
    <xf numFmtId="0" fontId="2" fillId="13" borderId="10" xfId="0" applyFont="1" applyFill="1" applyBorder="1" applyAlignment="1">
      <alignment horizontal="left" vertical="top" wrapText="1"/>
    </xf>
    <xf numFmtId="0" fontId="8" fillId="0" borderId="23" xfId="0" applyFont="1" applyBorder="1" applyAlignment="1">
      <alignment horizontal="left" vertical="top" wrapText="1"/>
    </xf>
    <xf numFmtId="0" fontId="25" fillId="0" borderId="23" xfId="0" applyFont="1" applyBorder="1" applyAlignment="1">
      <alignment horizontal="left" vertical="top" wrapText="1"/>
    </xf>
    <xf numFmtId="0" fontId="15" fillId="11" borderId="17" xfId="0" applyFont="1" applyFill="1" applyBorder="1" applyAlignment="1">
      <alignment horizontal="center" vertical="center"/>
    </xf>
    <xf numFmtId="0" fontId="15" fillId="11" borderId="18" xfId="0" applyFont="1" applyFill="1" applyBorder="1" applyAlignment="1">
      <alignment horizontal="center" vertical="center"/>
    </xf>
    <xf numFmtId="0" fontId="15" fillId="10" borderId="21" xfId="0" applyFont="1" applyFill="1" applyBorder="1" applyAlignment="1">
      <alignment horizontal="center" vertical="center"/>
    </xf>
    <xf numFmtId="0" fontId="15" fillId="10" borderId="0" xfId="0" applyFont="1" applyFill="1" applyAlignment="1">
      <alignment horizontal="center" vertical="center"/>
    </xf>
    <xf numFmtId="0" fontId="15" fillId="11" borderId="1" xfId="0" applyFont="1" applyFill="1" applyBorder="1" applyAlignment="1">
      <alignment horizontal="center" vertical="center" textRotation="90" wrapText="1"/>
    </xf>
    <xf numFmtId="0" fontId="15" fillId="10" borderId="1" xfId="0" applyFont="1" applyFill="1" applyBorder="1" applyAlignment="1">
      <alignment horizontal="center" vertical="center" textRotation="90" wrapText="1"/>
    </xf>
    <xf numFmtId="0" fontId="15" fillId="11" borderId="1" xfId="0" applyFont="1" applyFill="1" applyBorder="1" applyAlignment="1">
      <alignment horizontal="center" vertical="center"/>
    </xf>
    <xf numFmtId="0" fontId="15" fillId="11" borderId="20" xfId="0" applyFont="1" applyFill="1" applyBorder="1" applyAlignment="1">
      <alignment horizontal="center" vertical="center"/>
    </xf>
    <xf numFmtId="0" fontId="3" fillId="3" borderId="1" xfId="0" applyFont="1" applyFill="1" applyBorder="1" applyAlignment="1">
      <alignment horizontal="center" vertical="center"/>
    </xf>
  </cellXfs>
  <cellStyles count="2">
    <cellStyle name="Hyperlink" xfId="1" builtinId="8"/>
    <cellStyle name="Normal" xfId="0" builtinId="0"/>
  </cellStyles>
  <dxfs count="122">
    <dxf>
      <fill>
        <patternFill>
          <bgColor rgb="FF92D050"/>
        </patternFill>
      </fill>
    </dxf>
    <dxf>
      <fill>
        <patternFill>
          <bgColor rgb="FFFFC000"/>
        </patternFill>
      </fill>
    </dxf>
    <dxf>
      <fill>
        <patternFill>
          <bgColor rgb="FFFF0000"/>
        </patternFill>
      </fill>
    </dxf>
    <dxf>
      <font>
        <color theme="0"/>
      </font>
      <fill>
        <patternFill>
          <bgColor theme="1"/>
        </patternFill>
      </fill>
    </dxf>
    <dxf>
      <fill>
        <patternFill>
          <bgColor rgb="FF92D050"/>
        </patternFill>
      </fill>
    </dxf>
    <dxf>
      <fill>
        <patternFill>
          <bgColor rgb="FFFFC000"/>
        </patternFill>
      </fill>
    </dxf>
    <dxf>
      <fill>
        <patternFill>
          <bgColor rgb="FFFF0000"/>
        </patternFill>
      </fill>
    </dxf>
    <dxf>
      <font>
        <color theme="0"/>
      </font>
      <fill>
        <patternFill>
          <bgColor theme="1"/>
        </patternFill>
      </fill>
    </dxf>
    <dxf>
      <fill>
        <patternFill>
          <bgColor rgb="FF92D050"/>
        </patternFill>
      </fill>
    </dxf>
    <dxf>
      <fill>
        <patternFill>
          <bgColor rgb="FFFFC000"/>
        </patternFill>
      </fill>
    </dxf>
    <dxf>
      <fill>
        <patternFill>
          <bgColor rgb="FFFF0000"/>
        </patternFill>
      </fill>
    </dxf>
    <dxf>
      <font>
        <color theme="0"/>
      </font>
      <fill>
        <patternFill>
          <bgColor theme="1"/>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C000"/>
        </patternFill>
      </fill>
    </dxf>
    <dxf>
      <fill>
        <patternFill>
          <bgColor rgb="FFFF0000"/>
        </patternFill>
      </fill>
    </dxf>
    <dxf>
      <font>
        <color theme="0"/>
      </font>
      <fill>
        <patternFill>
          <bgColor theme="1"/>
        </patternFill>
      </fill>
    </dxf>
    <dxf>
      <fill>
        <patternFill>
          <bgColor rgb="FF92D050"/>
        </patternFill>
      </fill>
    </dxf>
    <dxf>
      <fill>
        <patternFill>
          <bgColor rgb="FFFFC000"/>
        </patternFill>
      </fill>
    </dxf>
    <dxf>
      <fill>
        <patternFill>
          <bgColor rgb="FFFF0000"/>
        </patternFill>
      </fill>
    </dxf>
    <dxf>
      <font>
        <color theme="0"/>
      </font>
      <fill>
        <patternFill>
          <bgColor theme="1"/>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C000"/>
        </patternFill>
      </fill>
    </dxf>
    <dxf>
      <fill>
        <patternFill>
          <bgColor rgb="FFFF0000"/>
        </patternFill>
      </fill>
    </dxf>
    <dxf>
      <font>
        <color theme="0"/>
      </font>
      <fill>
        <patternFill>
          <bgColor theme="1"/>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ont>
        <b val="0"/>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left" vertical="top" textRotation="0" indent="0" justifyLastLine="0" shrinkToFit="0" readingOrder="0"/>
    </dxf>
    <dxf>
      <font>
        <b val="0"/>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scheme val="none"/>
      </font>
      <alignment horizontal="left"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scheme val="none"/>
      </font>
      <alignment horizontal="left"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numFmt numFmtId="19" formatCode="dd/mm/yyyy"/>
      <alignment horizontal="left" vertical="top"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0"/>
        <color theme="1"/>
        <name val="Arial"/>
        <scheme val="none"/>
      </font>
      <numFmt numFmtId="19" formatCode="dd/mm/yyyy"/>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numFmt numFmtId="19" formatCode="dd/mm/yyyy"/>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border diagonalUp="0" diagonalDown="0" outline="0">
        <left/>
        <right style="thin">
          <color indexed="64"/>
        </right>
        <top style="thin">
          <color indexed="64"/>
        </top>
        <bottom/>
      </border>
    </dxf>
    <dxf>
      <border outline="0">
        <top style="thin">
          <color rgb="FF000000"/>
        </top>
      </border>
    </dxf>
    <dxf>
      <border outline="0">
        <left style="thin">
          <color rgb="FF000000"/>
        </left>
        <right style="thin">
          <color rgb="FF000000"/>
        </right>
        <top style="thin">
          <color rgb="FF000000"/>
        </top>
        <bottom style="thin">
          <color rgb="FF000000"/>
        </bottom>
      </border>
    </dxf>
    <dxf>
      <alignment horizontal="left" vertical="top" textRotation="0" indent="0" justifyLastLine="0" shrinkToFit="0" readingOrder="0"/>
    </dxf>
    <dxf>
      <border outline="0">
        <bottom style="thin">
          <color rgb="FF000000"/>
        </bottom>
      </border>
    </dxf>
    <dxf>
      <font>
        <b/>
        <i val="0"/>
        <strike val="0"/>
        <condense val="0"/>
        <extend val="0"/>
        <outline val="0"/>
        <shadow val="0"/>
        <u val="none"/>
        <vertAlign val="baseline"/>
        <sz val="10"/>
        <color theme="1"/>
        <name val="Arial"/>
        <family val="2"/>
        <scheme val="none"/>
      </font>
      <fill>
        <patternFill patternType="solid">
          <fgColor indexed="64"/>
          <bgColor theme="7"/>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0"/>
        <color rgb="FF333333"/>
        <name val="Arial"/>
        <family val="2"/>
        <scheme val="none"/>
      </font>
      <fill>
        <patternFill patternType="none">
          <fgColor indexed="64"/>
          <bgColor auto="1"/>
        </patternFill>
      </fill>
      <alignment horizontal="left"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rgb="FF333333"/>
        <name val="Arial"/>
        <family val="2"/>
        <scheme val="none"/>
      </font>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rgb="FF333333"/>
        <name val="Arial"/>
        <family val="2"/>
        <scheme val="none"/>
      </font>
      <numFmt numFmtId="19" formatCode="dd/mm/yyyy"/>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rgb="FF333333"/>
        <name val="Arial"/>
        <family val="2"/>
        <scheme val="none"/>
      </font>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rgb="FF333333"/>
        <name val="Arial"/>
        <family val="2"/>
        <scheme val="none"/>
      </font>
      <numFmt numFmtId="30" formatCode="@"/>
      <fill>
        <patternFill patternType="none">
          <fgColor indexed="64"/>
          <bgColor auto="1"/>
        </patternFill>
      </fill>
      <alignment horizontal="left"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dxf>
    <dxf>
      <border>
        <bottom style="thin">
          <color indexed="64"/>
        </bottom>
      </border>
    </dxf>
    <dxf>
      <font>
        <b/>
        <i val="0"/>
        <strike val="0"/>
        <condense val="0"/>
        <extend val="0"/>
        <outline val="0"/>
        <shadow val="0"/>
        <u val="none"/>
        <vertAlign val="baseline"/>
        <sz val="10"/>
        <color rgb="FFFFFFFF"/>
        <name val="Arial"/>
        <family val="2"/>
        <scheme val="none"/>
      </font>
      <fill>
        <patternFill patternType="solid">
          <fgColor indexed="64"/>
          <bgColor theme="7"/>
        </patternFill>
      </fill>
      <alignment horizontal="left"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left" vertical="top" textRotation="0" indent="0" justifyLastLine="0" shrinkToFit="0" readingOrder="0"/>
    </dxf>
    <dxf>
      <font>
        <b val="0"/>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scheme val="none"/>
      </font>
      <alignment horizontal="left"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scheme val="none"/>
      </font>
      <alignment horizontal="left"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numFmt numFmtId="19" formatCode="dd/mm/yyyy"/>
      <alignment horizontal="left" vertical="top"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0"/>
        <color theme="1"/>
        <name val="Arial"/>
        <scheme val="none"/>
      </font>
      <numFmt numFmtId="19" formatCode="dd/mm/yyyy"/>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numFmt numFmtId="19" formatCode="dd/mm/yyyy"/>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border diagonalUp="0" diagonalDown="0" outline="0">
        <left/>
        <right style="thin">
          <color indexed="64"/>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top" textRotation="0" indent="0" justifyLastLine="0" shrinkToFit="0" readingOrder="0"/>
    </dxf>
    <dxf>
      <border outline="0">
        <bottom style="thin">
          <color indexed="64"/>
        </bottom>
      </border>
    </dxf>
    <dxf>
      <font>
        <b/>
        <i val="0"/>
        <strike val="0"/>
        <condense val="0"/>
        <extend val="0"/>
        <outline val="0"/>
        <shadow val="0"/>
        <u val="none"/>
        <vertAlign val="baseline"/>
        <sz val="10"/>
        <color theme="1"/>
        <name val="Arial"/>
        <family val="2"/>
        <scheme val="none"/>
      </font>
      <fill>
        <patternFill patternType="solid">
          <fgColor indexed="64"/>
          <bgColor theme="7"/>
        </patternFill>
      </fill>
      <border diagonalUp="0" diagonalDown="0" outline="0">
        <left style="thin">
          <color indexed="64"/>
        </left>
        <right style="thin">
          <color indexed="64"/>
        </right>
        <top/>
        <bottom/>
      </border>
    </dxf>
  </dxfs>
  <tableStyles count="0" defaultTableStyle="TableStyleMedium2" defaultPivotStyle="PivotStyleLight16"/>
  <colors>
    <mruColors>
      <color rgb="FFFF7E79"/>
      <color rgb="FFFFD579"/>
      <color rgb="FFFFFD78"/>
      <color rgb="FFC1EAAD"/>
      <color rgb="FFE0F4D6"/>
      <color rgb="FF66CC33"/>
      <color rgb="FF9BC955"/>
      <color rgb="FF9BD9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511175</xdr:colOff>
      <xdr:row>0</xdr:row>
      <xdr:rowOff>95250</xdr:rowOff>
    </xdr:from>
    <xdr:to>
      <xdr:col>5</xdr:col>
      <xdr:colOff>197756</xdr:colOff>
      <xdr:row>9</xdr:row>
      <xdr:rowOff>77695</xdr:rowOff>
    </xdr:to>
    <xdr:pic>
      <xdr:nvPicPr>
        <xdr:cNvPr id="4" name="Picture 1">
          <a:extLst>
            <a:ext uri="{FF2B5EF4-FFF2-40B4-BE49-F238E27FC236}">
              <a16:creationId xmlns:a16="http://schemas.microsoft.com/office/drawing/2014/main" id="{97694B76-5333-4E89-B1B6-352745D71D8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1175" y="95250"/>
          <a:ext cx="3156856" cy="157947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2D020B9-71F8-41CA-9AE0-53E1020EBA67}" name="Table2" displayName="Table2" ref="B2:F14" totalsRowShown="0" headerRowDxfId="88" dataDxfId="86" headerRowBorderDxfId="87" tableBorderDxfId="85" totalsRowBorderDxfId="84">
  <autoFilter ref="B2:F14" xr:uid="{22D020B9-71F8-41CA-9AE0-53E1020EBA67}"/>
  <tableColumns count="5">
    <tableColumn id="1" xr3:uid="{C0A25143-F4B9-45E3-9568-6AFA9CE00F8E}" name="Version" dataDxfId="83"/>
    <tableColumn id="2" xr3:uid="{C05A72C5-7830-43CC-97F4-47D517A7CC23}" name="Status" dataDxfId="82"/>
    <tableColumn id="3" xr3:uid="{9C91EE57-5C04-490B-A81A-742B7C596044}" name="Issue Date" dataDxfId="81"/>
    <tableColumn id="4" xr3:uid="{FBE3DCC9-693B-40E8-B117-F03E84DA6372}" name="Author" dataDxfId="80"/>
    <tableColumn id="5" xr3:uid="{B60178F0-E73F-49B4-94D0-F861B8444CAB}" name="Comments" dataDxfId="79"/>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D308D13-60D6-401B-AFB6-8067417B2DAD}" name="Table1" displayName="Table1" ref="B3:AC8" totalsRowShown="0" headerRowDxfId="121" dataDxfId="119" headerRowBorderDxfId="120" tableBorderDxfId="118" totalsRowBorderDxfId="117">
  <autoFilter ref="B3:AC8" xr:uid="{FD308D13-60D6-401B-AFB6-8067417B2DAD}"/>
  <sortState xmlns:xlrd2="http://schemas.microsoft.com/office/spreadsheetml/2017/richdata2" ref="B4:AC8">
    <sortCondition ref="C3:C8"/>
  </sortState>
  <tableColumns count="28">
    <tableColumn id="1" xr3:uid="{4B783BAB-4518-4798-BC50-E9CF58ED37EC}" name="Type" dataDxfId="116"/>
    <tableColumn id="2" xr3:uid="{78DF44A0-19A0-438C-9831-1C63F1E3B7BA}" name="Item ID" dataDxfId="115"/>
    <tableColumn id="9" xr3:uid="{285B8B30-8575-455C-9EE0-5C11713B6E51}" name="Title" dataDxfId="114"/>
    <tableColumn id="10" xr3:uid="{A6F47EC1-2790-418A-9C53-6D8932D6F8BF}" name="Description" dataDxfId="113"/>
    <tableColumn id="3" xr3:uid="{CE50A2E5-116E-464C-B85D-F066E6C960B3}" name="Date Raised" dataDxfId="112"/>
    <tableColumn id="4" xr3:uid="{EAF86E57-D722-479B-B035-BB186E366BE4}" name="Source" dataDxfId="111"/>
    <tableColumn id="31" xr3:uid="{1D0493A6-2D6A-4D6F-812D-26AEBEBFF88F}" name="Source Information" dataDxfId="110"/>
    <tableColumn id="5" xr3:uid="{AC651608-D2DE-4B95-8C3A-CA7AE6850982}" name="Primary Category" dataDxfId="109"/>
    <tableColumn id="6" xr3:uid="{C9467576-E154-47B4-953F-D19146F1F718}" name="Relevant SEC Objective" dataDxfId="108"/>
    <tableColumn id="7" xr3:uid="{F21D3FAB-313E-4FB9-A9D2-88A06B0C28FB}" name="Relevant SEC Process" dataDxfId="107"/>
    <tableColumn id="8" xr3:uid="{F0AF7551-8798-4B3D-8F98-440585AC9FB7}" name="Relevant SEC Obligation" dataDxfId="106"/>
    <tableColumn id="12" xr3:uid="{944FDA25-17C1-4236-B391-EE725C960058}" name="Drivers" dataDxfId="105"/>
    <tableColumn id="30" xr3:uid="{72CE2981-37AA-4277-88B9-1D95809C8182}" name="Accountable SEC Parties" dataDxfId="104"/>
    <tableColumn id="11" xr3:uid="{2C78039F-CB89-4872-9F58-CD60AB99C8EF}" name="Impact" dataDxfId="103"/>
    <tableColumn id="27" xr3:uid="{4A8A56A3-EC4F-4592-91C9-7B264F1942BC}" name="Impacted SEC Parties" dataDxfId="102"/>
    <tableColumn id="13" xr3:uid="{E317CD18-96A7-4C54-B222-C21AF3DA8E10}" name="Current Impact (SC)" dataDxfId="101"/>
    <tableColumn id="14" xr3:uid="{E434AADB-EED6-4DB5-809F-AE8E0FE57329}" name="Current Probability (SC)" dataDxfId="100"/>
    <tableColumn id="23" xr3:uid="{1EA5D34D-2A20-483A-B927-F75012A895B8}" name="Current Severity (SC)" dataDxfId="99">
      <calculatedColumnFormula>Table1[[#This Row],[Current Impact (SC)]]*Table1[[#This Row],[Current Probability (SC)]]</calculatedColumnFormula>
    </tableColumn>
    <tableColumn id="24" xr3:uid="{7D5DFBFB-EB91-3E45-ABC9-525F2A4CE94B}" name="Current Impact (PA)" dataDxfId="98"/>
    <tableColumn id="25" xr3:uid="{A2877BB6-1B42-3D4E-A8CC-E3A70DAB0DC8}" name="Current Probability (PA)" dataDxfId="97"/>
    <tableColumn id="15" xr3:uid="{D97F4DF4-F2AB-425F-8704-446A92B3F601}" name="Current Proximity (PA)" dataDxfId="96"/>
    <tableColumn id="16" xr3:uid="{AF0CFDD3-C99E-4E1C-B439-B19FCDC10C1B}" name="Current Severity (PA)" dataDxfId="95">
      <calculatedColumnFormula>SUM(Q4*R4+V4)</calculatedColumnFormula>
    </tableColumn>
    <tableColumn id="26" xr3:uid="{C082850F-6310-4A31-BE48-7C600BC13D66}" name="SEC PA Risk/Issue Spread" dataDxfId="94"/>
    <tableColumn id="17" xr3:uid="{F0B4A034-7448-41E0-BB98-72F20664CE49}" name="Classification" dataDxfId="93"/>
    <tableColumn id="18" xr3:uid="{2CAFC753-FFBE-427E-8B80-FD29605229BB}" name="Determination" dataDxfId="92">
      <calculatedColumnFormula>IF(B4="Issue","Reduce","")</calculatedColumnFormula>
    </tableColumn>
    <tableColumn id="32" xr3:uid="{E056B81E-72C0-44DF-8FDA-B4D81BD27378}" name="Relevant PAOP Item" dataDxfId="91"/>
    <tableColumn id="20" xr3:uid="{8A032895-E2A5-41DD-A8E1-39381E93DD2D}" name="Comments" dataDxfId="90"/>
    <tableColumn id="21" xr3:uid="{1B76BDBC-19BC-4FA6-85DE-2987ED965E58}" name="Status" dataDxfId="89"/>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A966702-7651-46E1-A3F6-332B57FED078}" name="Table14" displayName="Table14" ref="B3:AJ39" totalsRowShown="0" headerRowDxfId="78" dataDxfId="76" headerRowBorderDxfId="77" tableBorderDxfId="75" totalsRowBorderDxfId="74">
  <autoFilter ref="B3:AJ39" xr:uid="{FD308D13-60D6-401B-AFB6-8067417B2DAD}">
    <filterColumn colId="34">
      <filters blank="1">
        <filter val="In scope"/>
        <filter val="In scope (strong contender)"/>
        <filter val="Is this something PA team can influence/within VIRES &amp; is this a Pilot candidate?"/>
      </filters>
    </filterColumn>
  </autoFilter>
  <tableColumns count="35">
    <tableColumn id="1" xr3:uid="{7753642D-924C-412B-8842-C5631175E462}" name="Type" dataDxfId="73"/>
    <tableColumn id="2" xr3:uid="{8B9C7A85-D191-4F7C-8924-FF2459C765D3}" name="Item ID" dataDxfId="72"/>
    <tableColumn id="9" xr3:uid="{D79E190E-C620-46A1-9279-69A5AE87C2C1}" name="Title" dataDxfId="71"/>
    <tableColumn id="10" xr3:uid="{3ADA19D9-54A9-4835-837F-4C11EE0D0088}" name="Description" dataDxfId="70"/>
    <tableColumn id="3" xr3:uid="{F1FC3905-7144-436A-84C7-7B287FD17854}" name="Date Raised" dataDxfId="69"/>
    <tableColumn id="4" xr3:uid="{84A2FD48-9A0F-42E4-8440-FB68147A657A}" name="Source" dataDxfId="68"/>
    <tableColumn id="31" xr3:uid="{0B16AE3D-CC47-4929-B372-2931DC4AE5E5}" name="Source Information" dataDxfId="67"/>
    <tableColumn id="5" xr3:uid="{F1019CD4-B9EC-4A9D-9962-0039D8C6577F}" name="Primary Category" dataDxfId="66"/>
    <tableColumn id="6" xr3:uid="{DFB4F0E4-9BEB-493A-B9B7-286557380972}" name="Relevant SEC Objective" dataDxfId="65"/>
    <tableColumn id="7" xr3:uid="{1FF8B73F-DA40-42F9-89AC-968E454057E4}" name="Relevant SEC Process" dataDxfId="64"/>
    <tableColumn id="8" xr3:uid="{37EFF88C-4C45-481C-A266-FEC7FEC949C1}" name="Relevant SEC Obligation" dataDxfId="63"/>
    <tableColumn id="12" xr3:uid="{4F7F75F3-7198-41D1-B042-E0BFB4B29BEA}" name="Drivers" dataDxfId="62"/>
    <tableColumn id="30" xr3:uid="{81E3C078-A23F-4090-B2D2-CD0F2B04D380}" name="Accountable SEC Parties" dataDxfId="61"/>
    <tableColumn id="11" xr3:uid="{044C9D8A-CBE9-4FE7-B231-CDA311AFACC6}" name="Impact" dataDxfId="60"/>
    <tableColumn id="27" xr3:uid="{30FFAB47-166B-4C2E-9FF6-998B0D4A3E8A}" name="Impacted SEC Parties" dataDxfId="59"/>
    <tableColumn id="13" xr3:uid="{FDC134D4-BF95-44E0-80B1-F24EA2434713}" name="Current Impact (SC)" dataDxfId="58"/>
    <tableColumn id="14" xr3:uid="{A9FC0045-D501-4B72-9CF9-6137E560658F}" name="Current Probability (SC)" dataDxfId="57"/>
    <tableColumn id="23" xr3:uid="{DE8050EA-FACE-4E68-AC23-467F1E16BB24}" name="Current Severity (SC)" dataDxfId="56">
      <calculatedColumnFormula>Table14[[#This Row],[Current Impact (SC)]]*Table14[[#This Row],[Current Probability (SC)]]</calculatedColumnFormula>
    </tableColumn>
    <tableColumn id="24" xr3:uid="{8D07BD87-20FA-41A4-9F12-A25365A98E5E}" name="Current Impact (PA)" dataDxfId="55"/>
    <tableColumn id="25" xr3:uid="{F5433103-22B0-4642-87CB-A8AE608AFCEA}" name="Current Probability (PA)" dataDxfId="54"/>
    <tableColumn id="15" xr3:uid="{E10AE560-5D91-4C1C-85F9-CCF95DEF323E}" name="Current Proximity (PA)" dataDxfId="53"/>
    <tableColumn id="16" xr3:uid="{09C81ECC-4BF1-49F1-880E-ED5F3092A720}" name="Current Severity (PA)" dataDxfId="52">
      <calculatedColumnFormula>SUM(Q4*R4+V4)</calculatedColumnFormula>
    </tableColumn>
    <tableColumn id="26" xr3:uid="{02EC5D37-12AE-4F74-A194-9D665CC8040A}" name="SEC PA Risk/Issue Spread" dataDxfId="51"/>
    <tableColumn id="17" xr3:uid="{73A4C1DE-9EE1-4F35-A784-3A70A40538DD}" name="Classification" dataDxfId="50"/>
    <tableColumn id="18" xr3:uid="{63E7D6B5-3FCF-4219-B14E-90158F427E02}" name="Determination" dataDxfId="49">
      <calculatedColumnFormula>IF(B4="Issue","Reduce","")</calculatedColumnFormula>
    </tableColumn>
    <tableColumn id="32" xr3:uid="{FCD98A08-F6D1-4298-983A-DBDF963B9480}" name="Relevant PAOP Item" dataDxfId="48"/>
    <tableColumn id="20" xr3:uid="{01706898-78E2-42B3-9423-F2F530F5EECD}" name="Comments" dataDxfId="47"/>
    <tableColumn id="21" xr3:uid="{E8766418-B5D7-4675-9254-AEE1FF2092E7}" name="Status" dataDxfId="46"/>
    <tableColumn id="19" xr3:uid="{C75AA922-5604-453B-9DE1-1D3D6608E8D5}" name="Potential Data Source Discussion" dataDxfId="45"/>
    <tableColumn id="29" xr3:uid="{B7D19AA6-3C9F-41A1-9DEF-39AE0F32B41E}" name="Data Requirement" dataDxfId="44"/>
    <tableColumn id="33" xr3:uid="{6BD1C52E-FDFD-462A-89C2-F21C76E36126}" name="Datasource" dataDxfId="43"/>
    <tableColumn id="34" xr3:uid="{0A723AEC-F6DF-4BD0-BD67-2DFA542E288A}" name="Does it already exist (Yes/No) " dataDxfId="42"/>
    <tableColumn id="36" xr3:uid="{BC4E4EAC-D8E6-4CD7-B216-127CE77CEFF1}" name="Data Location (when received) - ADD LINK TO FOLDER" dataDxfId="41"/>
    <tableColumn id="22" xr3:uid="{9E0F04F4-0D77-47E9-B150-A3946B150F93}" name="Next Steps" dataDxfId="40"/>
    <tableColumn id="28" xr3:uid="{B567EF08-5333-4C8F-AA08-91F8DA526CA5}" name="SEC PA Remit" dataDxfId="39"/>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table" Target="../tables/table2.xml"/></Relationships>
</file>

<file path=xl/worksheets/_rels/sheet7.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C4352-0B21-4068-91DD-88B76C7C7FEC}">
  <dimension ref="B10:B14"/>
  <sheetViews>
    <sheetView showGridLines="0" workbookViewId="0">
      <selection activeCell="B13" sqref="B13"/>
    </sheetView>
  </sheetViews>
  <sheetFormatPr defaultColWidth="8.54296875" defaultRowHeight="14" x14ac:dyDescent="0.3"/>
  <cols>
    <col min="1" max="1" width="2" style="21" customWidth="1"/>
    <col min="2" max="2" width="10.1796875" style="21" bestFit="1" customWidth="1"/>
    <col min="3" max="16384" width="8.54296875" style="21"/>
  </cols>
  <sheetData>
    <row r="10" spans="2:2" ht="25" x14ac:dyDescent="0.5">
      <c r="B10" s="50" t="s">
        <v>0</v>
      </c>
    </row>
    <row r="12" spans="2:2" x14ac:dyDescent="0.3">
      <c r="B12" s="51">
        <v>46211</v>
      </c>
    </row>
    <row r="13" spans="2:2" x14ac:dyDescent="0.3">
      <c r="B13" s="52"/>
    </row>
    <row r="14" spans="2:2" x14ac:dyDescent="0.3">
      <c r="B14" s="52" t="s">
        <v>1</v>
      </c>
    </row>
  </sheetData>
  <sheetProtection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E90C7-6F59-4CE4-B8E3-894BA37E7F1F}">
  <dimension ref="B1:F14"/>
  <sheetViews>
    <sheetView showGridLines="0" zoomScale="80" zoomScaleNormal="80" workbookViewId="0">
      <selection activeCell="D6" sqref="D6"/>
    </sheetView>
  </sheetViews>
  <sheetFormatPr defaultColWidth="8.54296875" defaultRowHeight="14.5" x14ac:dyDescent="0.35"/>
  <cols>
    <col min="1" max="1" width="2.54296875" customWidth="1"/>
    <col min="2" max="2" width="9.453125" customWidth="1"/>
    <col min="3" max="3" width="10.1796875" bestFit="1" customWidth="1"/>
    <col min="4" max="4" width="18.1796875" customWidth="1"/>
    <col min="5" max="5" width="20.54296875" customWidth="1"/>
    <col min="6" max="6" width="124.453125" customWidth="1"/>
  </cols>
  <sheetData>
    <row r="1" spans="2:6" ht="14.15" customHeight="1" x14ac:dyDescent="0.35"/>
    <row r="2" spans="2:6" x14ac:dyDescent="0.35">
      <c r="B2" s="47" t="s">
        <v>2</v>
      </c>
      <c r="C2" s="48" t="s">
        <v>3</v>
      </c>
      <c r="D2" s="48" t="s">
        <v>4</v>
      </c>
      <c r="E2" s="48" t="s">
        <v>5</v>
      </c>
      <c r="F2" s="49" t="s">
        <v>6</v>
      </c>
    </row>
    <row r="3" spans="2:6" x14ac:dyDescent="0.35">
      <c r="B3" s="25" t="s">
        <v>7</v>
      </c>
      <c r="C3" s="26" t="s">
        <v>8</v>
      </c>
      <c r="D3" s="27">
        <v>46052</v>
      </c>
      <c r="E3" s="26" t="s">
        <v>9</v>
      </c>
      <c r="F3" s="28" t="s">
        <v>10</v>
      </c>
    </row>
    <row r="4" spans="2:6" x14ac:dyDescent="0.35">
      <c r="B4" s="25" t="s">
        <v>11</v>
      </c>
      <c r="C4" s="26" t="s">
        <v>12</v>
      </c>
      <c r="D4" s="27">
        <v>46134</v>
      </c>
      <c r="E4" s="26" t="s">
        <v>9</v>
      </c>
      <c r="F4" s="28" t="s">
        <v>13</v>
      </c>
    </row>
    <row r="5" spans="2:6" x14ac:dyDescent="0.35">
      <c r="B5" s="25" t="s">
        <v>14</v>
      </c>
      <c r="C5" s="26" t="s">
        <v>8</v>
      </c>
      <c r="D5" s="27">
        <v>46211</v>
      </c>
      <c r="E5" s="26" t="s">
        <v>9</v>
      </c>
      <c r="F5" s="28" t="s">
        <v>15</v>
      </c>
    </row>
    <row r="6" spans="2:6" x14ac:dyDescent="0.35">
      <c r="B6" s="25"/>
      <c r="C6" s="26"/>
      <c r="D6" s="27"/>
      <c r="E6" s="26"/>
      <c r="F6" s="28"/>
    </row>
    <row r="7" spans="2:6" x14ac:dyDescent="0.35">
      <c r="B7" s="25"/>
      <c r="C7" s="26"/>
      <c r="D7" s="27"/>
      <c r="E7" s="26"/>
      <c r="F7" s="28"/>
    </row>
    <row r="8" spans="2:6" x14ac:dyDescent="0.35">
      <c r="B8" s="25"/>
      <c r="C8" s="26"/>
      <c r="D8" s="27"/>
      <c r="E8" s="26"/>
      <c r="F8" s="28"/>
    </row>
    <row r="9" spans="2:6" x14ac:dyDescent="0.35">
      <c r="B9" s="25"/>
      <c r="C9" s="26"/>
      <c r="D9" s="27"/>
      <c r="E9" s="26"/>
      <c r="F9" s="28"/>
    </row>
    <row r="10" spans="2:6" x14ac:dyDescent="0.35">
      <c r="B10" s="25"/>
      <c r="C10" s="26"/>
      <c r="D10" s="27"/>
      <c r="E10" s="26"/>
      <c r="F10" s="28"/>
    </row>
    <row r="11" spans="2:6" x14ac:dyDescent="0.35">
      <c r="B11" s="25"/>
      <c r="C11" s="26"/>
      <c r="D11" s="27"/>
      <c r="E11" s="26"/>
      <c r="F11" s="28"/>
    </row>
    <row r="12" spans="2:6" x14ac:dyDescent="0.35">
      <c r="B12" s="25"/>
      <c r="C12" s="26"/>
      <c r="D12" s="27"/>
      <c r="E12" s="26"/>
      <c r="F12" s="28"/>
    </row>
    <row r="13" spans="2:6" x14ac:dyDescent="0.35">
      <c r="B13" s="29"/>
      <c r="C13" s="30"/>
      <c r="D13" s="31"/>
      <c r="E13" s="30"/>
      <c r="F13" s="32"/>
    </row>
    <row r="14" spans="2:6" x14ac:dyDescent="0.35">
      <c r="B14" s="33"/>
      <c r="C14" s="34"/>
      <c r="D14" s="35"/>
      <c r="E14" s="34"/>
      <c r="F14" s="36"/>
    </row>
  </sheetData>
  <sheetProtection sheet="1" objects="1" scenarios="1"/>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D80F5-1BE4-4A3B-A75A-4F27AF1BBF89}">
  <dimension ref="B1:C8"/>
  <sheetViews>
    <sheetView showGridLines="0" workbookViewId="0">
      <selection activeCell="B2" sqref="B2:C2"/>
    </sheetView>
  </sheetViews>
  <sheetFormatPr defaultColWidth="8.54296875" defaultRowHeight="12.5" x14ac:dyDescent="0.25"/>
  <cols>
    <col min="1" max="1" width="2.453125" style="1" customWidth="1"/>
    <col min="2" max="2" width="18.1796875" style="1" bestFit="1" customWidth="1"/>
    <col min="3" max="3" width="110.453125" style="1" customWidth="1"/>
    <col min="4" max="16384" width="8.54296875" style="1"/>
  </cols>
  <sheetData>
    <row r="1" spans="2:3" ht="13" thickBot="1" x14ac:dyDescent="0.3"/>
    <row r="2" spans="2:3" x14ac:dyDescent="0.25">
      <c r="B2" s="45" t="s">
        <v>16</v>
      </c>
      <c r="C2" s="46" t="s">
        <v>17</v>
      </c>
    </row>
    <row r="3" spans="2:3" x14ac:dyDescent="0.25">
      <c r="B3" s="38" t="s">
        <v>18</v>
      </c>
      <c r="C3" s="68" t="s">
        <v>19</v>
      </c>
    </row>
    <row r="4" spans="2:3" x14ac:dyDescent="0.25">
      <c r="B4" s="38" t="s">
        <v>20</v>
      </c>
      <c r="C4" s="68" t="s">
        <v>21</v>
      </c>
    </row>
    <row r="5" spans="2:3" x14ac:dyDescent="0.25">
      <c r="B5" s="38" t="s">
        <v>22</v>
      </c>
      <c r="C5" s="68" t="s">
        <v>23</v>
      </c>
    </row>
    <row r="6" spans="2:3" x14ac:dyDescent="0.25">
      <c r="B6" s="38" t="s">
        <v>24</v>
      </c>
      <c r="C6" s="68" t="s">
        <v>25</v>
      </c>
    </row>
    <row r="7" spans="2:3" x14ac:dyDescent="0.25">
      <c r="B7" s="38" t="s">
        <v>26</v>
      </c>
      <c r="C7" s="68" t="s">
        <v>27</v>
      </c>
    </row>
    <row r="8" spans="2:3" ht="13" thickBot="1" x14ac:dyDescent="0.3">
      <c r="B8" s="37" t="s">
        <v>28</v>
      </c>
      <c r="C8" s="69" t="s">
        <v>29</v>
      </c>
    </row>
  </sheetData>
  <sheetProtection sheet="1" objects="1" scenarios="1"/>
  <hyperlinks>
    <hyperlink ref="B3" location="'Version History'!A1" display="Version History" xr:uid="{D90B801F-3AE2-4AD7-8E09-71E63213889D}"/>
    <hyperlink ref="B4" location="Guidance!A1" display="Guidance" xr:uid="{FF38BCD3-69A2-4794-9F93-60C516341652}"/>
    <hyperlink ref="B6" location="'Risk Register'!A1" display="Risk Register" xr:uid="{546CFB37-A2E9-4AC7-B6EC-5029EC3EF0AF}"/>
    <hyperlink ref="B5" location="'Risk Profile Overview'!A1" display="Risk Profile Overview" xr:uid="{32B9BE84-055C-4553-B78F-1996BD02AAD1}"/>
    <hyperlink ref="B7" location="'SEC Objectives'!A1" display="SEC Objectives" xr:uid="{827A3E97-EC82-451C-B9B9-C8093AA4CE97}"/>
    <hyperlink ref="B8" location="'SEC Process'!A1" display="SEC Process" xr:uid="{2B8797BB-1000-4835-8D59-F9DEC972B4A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BA19F-7232-41CC-A62F-16ECDD963517}">
  <dimension ref="B2:G62"/>
  <sheetViews>
    <sheetView showGridLines="0" zoomScale="77" workbookViewId="0">
      <selection activeCell="D7" sqref="D7"/>
    </sheetView>
  </sheetViews>
  <sheetFormatPr defaultColWidth="8.453125" defaultRowHeight="12.5" x14ac:dyDescent="0.25"/>
  <cols>
    <col min="1" max="1" width="5.1796875" style="1" customWidth="1"/>
    <col min="2" max="2" width="6.54296875" style="1" customWidth="1"/>
    <col min="3" max="3" width="29.453125" style="1" customWidth="1"/>
    <col min="4" max="4" width="95.54296875" style="1" customWidth="1"/>
    <col min="5" max="5" width="117.453125" style="1" customWidth="1"/>
    <col min="6" max="6" width="20.1796875" style="1" customWidth="1"/>
    <col min="7" max="7" width="13.453125" style="1" customWidth="1"/>
    <col min="8" max="8" width="18.453125" style="1" customWidth="1"/>
    <col min="9" max="9" width="17.453125" style="1" customWidth="1"/>
    <col min="10" max="10" width="19.453125" style="1" customWidth="1"/>
    <col min="11" max="11" width="15.1796875" style="1" customWidth="1"/>
    <col min="12" max="12" width="11.453125" style="1" customWidth="1"/>
    <col min="13" max="13" width="15.54296875" style="1" customWidth="1"/>
    <col min="14" max="14" width="15" style="1" customWidth="1"/>
    <col min="15" max="15" width="17.1796875" style="1" customWidth="1"/>
    <col min="16" max="16" width="13.453125" style="1" customWidth="1"/>
    <col min="17" max="17" width="15.1796875" style="1" customWidth="1"/>
    <col min="18" max="18" width="8.453125" style="1"/>
    <col min="19" max="19" width="19.1796875" style="1" customWidth="1"/>
    <col min="20" max="20" width="15.453125" style="1" customWidth="1"/>
    <col min="21" max="21" width="12.453125" style="1" customWidth="1"/>
    <col min="22" max="22" width="16.453125" style="1" customWidth="1"/>
    <col min="23" max="23" width="18.453125" style="1" customWidth="1"/>
    <col min="24" max="24" width="12.453125" style="1" customWidth="1"/>
    <col min="25" max="25" width="8.453125" style="1"/>
    <col min="26" max="26" width="11.1796875" style="1" customWidth="1"/>
    <col min="27" max="16384" width="8.453125" style="1"/>
  </cols>
  <sheetData>
    <row r="2" spans="3:7" ht="18" x14ac:dyDescent="0.4">
      <c r="C2" s="41" t="s">
        <v>30</v>
      </c>
    </row>
    <row r="3" spans="3:7" ht="13" x14ac:dyDescent="0.3">
      <c r="C3" s="54" t="s">
        <v>31</v>
      </c>
      <c r="D3" s="64" t="s">
        <v>32</v>
      </c>
      <c r="E3" s="2"/>
      <c r="F3" s="2"/>
      <c r="G3" s="2"/>
    </row>
    <row r="4" spans="3:7" ht="13" x14ac:dyDescent="0.3">
      <c r="C4" s="54" t="s">
        <v>33</v>
      </c>
      <c r="D4" s="63" t="s">
        <v>34</v>
      </c>
      <c r="E4" s="2"/>
      <c r="F4" s="2"/>
      <c r="G4" s="2"/>
    </row>
    <row r="5" spans="3:7" ht="13" x14ac:dyDescent="0.3">
      <c r="C5" s="54" t="s">
        <v>35</v>
      </c>
      <c r="D5" s="63" t="s">
        <v>36</v>
      </c>
      <c r="E5" s="2"/>
      <c r="F5" s="2"/>
      <c r="G5" s="2"/>
    </row>
    <row r="6" spans="3:7" ht="13" x14ac:dyDescent="0.3">
      <c r="C6" s="54" t="s">
        <v>37</v>
      </c>
      <c r="D6" s="63" t="s">
        <v>38</v>
      </c>
      <c r="E6" s="2"/>
      <c r="F6" s="2"/>
      <c r="G6" s="2"/>
    </row>
    <row r="7" spans="3:7" ht="193.5" customHeight="1" x14ac:dyDescent="0.3">
      <c r="C7" s="54" t="s">
        <v>39</v>
      </c>
      <c r="D7" s="63" t="s">
        <v>40</v>
      </c>
      <c r="E7" s="2"/>
      <c r="F7" s="2"/>
      <c r="G7" s="2"/>
    </row>
    <row r="8" spans="3:7" ht="13" x14ac:dyDescent="0.3">
      <c r="C8" s="54" t="s">
        <v>41</v>
      </c>
      <c r="D8" s="63" t="s">
        <v>42</v>
      </c>
      <c r="E8" s="2"/>
      <c r="F8" s="2"/>
      <c r="G8" s="2"/>
    </row>
    <row r="9" spans="3:7" ht="34.5" customHeight="1" x14ac:dyDescent="0.3">
      <c r="C9" s="54" t="s">
        <v>43</v>
      </c>
      <c r="D9" s="63" t="s">
        <v>44</v>
      </c>
      <c r="E9" s="2"/>
      <c r="F9" s="2"/>
      <c r="G9" s="2"/>
    </row>
    <row r="10" spans="3:7" ht="34.5" customHeight="1" x14ac:dyDescent="0.3">
      <c r="C10" s="54" t="s">
        <v>45</v>
      </c>
      <c r="D10" s="65" t="s">
        <v>46</v>
      </c>
      <c r="E10" s="2"/>
      <c r="F10" s="2"/>
      <c r="G10" s="2"/>
    </row>
    <row r="11" spans="3:7" ht="13" x14ac:dyDescent="0.3">
      <c r="C11" s="54" t="s">
        <v>47</v>
      </c>
      <c r="D11" s="63" t="s">
        <v>48</v>
      </c>
      <c r="E11" s="2"/>
      <c r="F11" s="2"/>
      <c r="G11" s="2"/>
    </row>
    <row r="12" spans="3:7" ht="25" x14ac:dyDescent="0.3">
      <c r="C12" s="54" t="s">
        <v>49</v>
      </c>
      <c r="D12" s="63" t="s">
        <v>50</v>
      </c>
      <c r="E12" s="2"/>
      <c r="F12" s="2"/>
      <c r="G12" s="2"/>
    </row>
    <row r="13" spans="3:7" ht="18" customHeight="1" x14ac:dyDescent="0.3">
      <c r="C13" s="54" t="s">
        <v>51</v>
      </c>
      <c r="D13" s="63" t="s">
        <v>52</v>
      </c>
      <c r="E13" s="2"/>
      <c r="F13" s="2"/>
      <c r="G13" s="2"/>
    </row>
    <row r="14" spans="3:7" ht="13" x14ac:dyDescent="0.3">
      <c r="C14" s="54" t="s">
        <v>53</v>
      </c>
      <c r="D14" s="63" t="s">
        <v>54</v>
      </c>
      <c r="E14" s="2"/>
      <c r="F14" s="2"/>
      <c r="G14" s="2"/>
    </row>
    <row r="15" spans="3:7" ht="13.4" customHeight="1" x14ac:dyDescent="0.3">
      <c r="C15" s="54" t="s">
        <v>55</v>
      </c>
      <c r="D15" s="63" t="s">
        <v>56</v>
      </c>
      <c r="E15" s="2"/>
      <c r="F15" s="2"/>
      <c r="G15" s="2"/>
    </row>
    <row r="16" spans="3:7" ht="13" x14ac:dyDescent="0.3">
      <c r="C16" s="54" t="s">
        <v>57</v>
      </c>
      <c r="D16" s="63" t="s">
        <v>58</v>
      </c>
      <c r="E16" s="2"/>
      <c r="F16" s="2"/>
      <c r="G16" s="2"/>
    </row>
    <row r="17" spans="2:7" ht="13" x14ac:dyDescent="0.3">
      <c r="C17" s="54" t="s">
        <v>59</v>
      </c>
      <c r="D17" s="63" t="s">
        <v>60</v>
      </c>
      <c r="E17" s="2"/>
      <c r="F17" s="2"/>
      <c r="G17" s="2"/>
    </row>
    <row r="18" spans="2:7" ht="29.15" customHeight="1" x14ac:dyDescent="0.3">
      <c r="B18" s="101" t="s">
        <v>61</v>
      </c>
      <c r="C18" s="55" t="s">
        <v>62</v>
      </c>
      <c r="D18" s="66" t="s">
        <v>63</v>
      </c>
      <c r="E18" s="2"/>
      <c r="F18" s="2"/>
      <c r="G18" s="2"/>
    </row>
    <row r="19" spans="2:7" ht="29.15" customHeight="1" x14ac:dyDescent="0.3">
      <c r="B19" s="101"/>
      <c r="C19" s="55" t="s">
        <v>64</v>
      </c>
      <c r="D19" s="66" t="s">
        <v>65</v>
      </c>
      <c r="E19" s="2"/>
      <c r="F19" s="2"/>
      <c r="G19" s="2"/>
    </row>
    <row r="20" spans="2:7" ht="29.9" customHeight="1" x14ac:dyDescent="0.3">
      <c r="B20" s="101"/>
      <c r="C20" s="55" t="s">
        <v>66</v>
      </c>
      <c r="D20" s="66" t="s">
        <v>67</v>
      </c>
      <c r="E20" s="2"/>
      <c r="F20" s="2"/>
      <c r="G20" s="2"/>
    </row>
    <row r="21" spans="2:7" ht="37.5" customHeight="1" x14ac:dyDescent="0.3">
      <c r="B21" s="102" t="s">
        <v>68</v>
      </c>
      <c r="C21" s="54" t="s">
        <v>69</v>
      </c>
      <c r="D21" s="63" t="s">
        <v>70</v>
      </c>
      <c r="E21" s="2"/>
      <c r="F21" s="2"/>
      <c r="G21" s="2"/>
    </row>
    <row r="22" spans="2:7" ht="31.4" customHeight="1" x14ac:dyDescent="0.3">
      <c r="B22" s="102"/>
      <c r="C22" s="54" t="s">
        <v>71</v>
      </c>
      <c r="D22" s="63" t="s">
        <v>72</v>
      </c>
      <c r="E22" s="2"/>
      <c r="F22" s="2"/>
      <c r="G22" s="2"/>
    </row>
    <row r="23" spans="2:7" ht="31.4" customHeight="1" x14ac:dyDescent="0.3">
      <c r="B23" s="102"/>
      <c r="C23" s="54" t="s">
        <v>73</v>
      </c>
      <c r="D23" s="63" t="s">
        <v>74</v>
      </c>
      <c r="E23" s="2"/>
      <c r="F23" s="2"/>
      <c r="G23" s="2"/>
    </row>
    <row r="24" spans="2:7" ht="22.5" customHeight="1" x14ac:dyDescent="0.3">
      <c r="B24" s="102"/>
      <c r="C24" s="56" t="s">
        <v>75</v>
      </c>
      <c r="D24" s="63" t="s">
        <v>76</v>
      </c>
      <c r="E24" s="2"/>
      <c r="F24" s="2"/>
      <c r="G24" s="2"/>
    </row>
    <row r="25" spans="2:7" ht="57.65" customHeight="1" x14ac:dyDescent="0.3">
      <c r="B25" s="102"/>
      <c r="C25" s="56" t="s">
        <v>77</v>
      </c>
      <c r="D25" s="63" t="s">
        <v>78</v>
      </c>
      <c r="E25" s="2"/>
      <c r="F25" s="2"/>
      <c r="G25" s="2"/>
    </row>
    <row r="26" spans="2:7" ht="48" customHeight="1" x14ac:dyDescent="0.3">
      <c r="C26" s="54" t="s">
        <v>79</v>
      </c>
      <c r="D26" s="63" t="s">
        <v>80</v>
      </c>
      <c r="E26" s="2"/>
      <c r="F26" s="2"/>
      <c r="G26" s="2"/>
    </row>
    <row r="27" spans="2:7" ht="104.15" customHeight="1" x14ac:dyDescent="0.3">
      <c r="C27" s="54" t="s">
        <v>81</v>
      </c>
      <c r="D27" s="63" t="s">
        <v>82</v>
      </c>
      <c r="E27" s="2"/>
      <c r="F27" s="2"/>
      <c r="G27" s="2"/>
    </row>
    <row r="28" spans="2:7" ht="13" x14ac:dyDescent="0.3">
      <c r="C28" s="54" t="s">
        <v>83</v>
      </c>
      <c r="D28" s="63" t="s">
        <v>84</v>
      </c>
      <c r="E28" s="2"/>
      <c r="F28" s="2"/>
      <c r="G28" s="2"/>
    </row>
    <row r="29" spans="2:7" ht="13" x14ac:dyDescent="0.3">
      <c r="C29" s="54" t="s">
        <v>6</v>
      </c>
      <c r="D29" s="63" t="s">
        <v>85</v>
      </c>
    </row>
    <row r="30" spans="2:7" ht="13" x14ac:dyDescent="0.3">
      <c r="C30" s="54" t="s">
        <v>3</v>
      </c>
      <c r="D30" s="63" t="s">
        <v>86</v>
      </c>
    </row>
    <row r="32" spans="2:7" ht="13.5" thickBot="1" x14ac:dyDescent="0.35">
      <c r="C32" s="2" t="s">
        <v>87</v>
      </c>
    </row>
    <row r="33" spans="3:5" ht="13" x14ac:dyDescent="0.25">
      <c r="C33" s="42" t="s">
        <v>88</v>
      </c>
      <c r="D33" s="43" t="s">
        <v>89</v>
      </c>
    </row>
    <row r="34" spans="3:5" ht="13" x14ac:dyDescent="0.25">
      <c r="C34" s="9">
        <v>1</v>
      </c>
      <c r="D34" s="10" t="s">
        <v>90</v>
      </c>
    </row>
    <row r="35" spans="3:5" ht="13" x14ac:dyDescent="0.25">
      <c r="C35" s="11">
        <v>2</v>
      </c>
      <c r="D35" s="10" t="s">
        <v>91</v>
      </c>
    </row>
    <row r="36" spans="3:5" ht="13" x14ac:dyDescent="0.25">
      <c r="C36" s="12">
        <v>3</v>
      </c>
      <c r="D36" s="10" t="s">
        <v>92</v>
      </c>
    </row>
    <row r="37" spans="3:5" ht="13" x14ac:dyDescent="0.25">
      <c r="C37" s="13">
        <v>4</v>
      </c>
      <c r="D37" s="10" t="s">
        <v>93</v>
      </c>
    </row>
    <row r="38" spans="3:5" ht="13.5" thickBot="1" x14ac:dyDescent="0.3">
      <c r="C38" s="14">
        <v>5</v>
      </c>
      <c r="D38" s="15" t="s">
        <v>94</v>
      </c>
    </row>
    <row r="40" spans="3:5" ht="13.5" thickBot="1" x14ac:dyDescent="0.35">
      <c r="C40" s="2" t="s">
        <v>57</v>
      </c>
    </row>
    <row r="41" spans="3:5" ht="13" x14ac:dyDescent="0.25">
      <c r="C41" s="42" t="s">
        <v>95</v>
      </c>
      <c r="D41" s="43" t="s">
        <v>89</v>
      </c>
    </row>
    <row r="42" spans="3:5" ht="45.65" customHeight="1" x14ac:dyDescent="0.25">
      <c r="C42" s="9">
        <v>1</v>
      </c>
      <c r="D42" s="10" t="s">
        <v>96</v>
      </c>
      <c r="E42" s="67"/>
    </row>
    <row r="43" spans="3:5" ht="58.4" customHeight="1" x14ac:dyDescent="0.25">
      <c r="C43" s="11">
        <v>2</v>
      </c>
      <c r="D43" s="10" t="s">
        <v>97</v>
      </c>
    </row>
    <row r="44" spans="3:5" ht="42.65" customHeight="1" x14ac:dyDescent="0.25">
      <c r="C44" s="12">
        <v>3</v>
      </c>
      <c r="D44" s="10" t="s">
        <v>98</v>
      </c>
    </row>
    <row r="45" spans="3:5" ht="44.15" customHeight="1" x14ac:dyDescent="0.25">
      <c r="C45" s="13">
        <v>4</v>
      </c>
      <c r="D45" s="10" t="s">
        <v>99</v>
      </c>
    </row>
    <row r="46" spans="3:5" ht="55.5" customHeight="1" thickBot="1" x14ac:dyDescent="0.3">
      <c r="C46" s="14">
        <v>5</v>
      </c>
      <c r="D46" s="15" t="s">
        <v>100</v>
      </c>
    </row>
    <row r="48" spans="3:5" ht="13.5" thickBot="1" x14ac:dyDescent="0.35">
      <c r="C48" s="2" t="s">
        <v>101</v>
      </c>
    </row>
    <row r="49" spans="3:5" ht="13" x14ac:dyDescent="0.25">
      <c r="C49" s="39" t="s">
        <v>102</v>
      </c>
      <c r="D49" s="40" t="s">
        <v>89</v>
      </c>
    </row>
    <row r="50" spans="3:5" ht="13" x14ac:dyDescent="0.25">
      <c r="C50" s="9">
        <v>1</v>
      </c>
      <c r="D50" s="17" t="s">
        <v>103</v>
      </c>
    </row>
    <row r="51" spans="3:5" ht="13" x14ac:dyDescent="0.25">
      <c r="C51" s="11">
        <v>2</v>
      </c>
      <c r="D51" s="17" t="s">
        <v>104</v>
      </c>
    </row>
    <row r="52" spans="3:5" ht="13" x14ac:dyDescent="0.25">
      <c r="C52" s="12">
        <v>3</v>
      </c>
      <c r="D52" s="17" t="s">
        <v>105</v>
      </c>
    </row>
    <row r="53" spans="3:5" ht="13" x14ac:dyDescent="0.25">
      <c r="C53" s="13">
        <v>4</v>
      </c>
      <c r="D53" s="17" t="s">
        <v>106</v>
      </c>
    </row>
    <row r="54" spans="3:5" ht="17.149999999999999" customHeight="1" thickBot="1" x14ac:dyDescent="0.3">
      <c r="C54" s="14">
        <v>5</v>
      </c>
      <c r="D54" s="20" t="s">
        <v>107</v>
      </c>
    </row>
    <row r="56" spans="3:5" ht="13" x14ac:dyDescent="0.3">
      <c r="C56" s="2" t="s">
        <v>108</v>
      </c>
    </row>
    <row r="57" spans="3:5" ht="13" thickBot="1" x14ac:dyDescent="0.3">
      <c r="C57" s="1" t="s">
        <v>109</v>
      </c>
    </row>
    <row r="58" spans="3:5" ht="13" x14ac:dyDescent="0.25">
      <c r="C58" s="42" t="s">
        <v>110</v>
      </c>
      <c r="D58" s="44" t="s">
        <v>111</v>
      </c>
      <c r="E58" s="43" t="s">
        <v>112</v>
      </c>
    </row>
    <row r="59" spans="3:5" ht="28.4" customHeight="1" x14ac:dyDescent="0.25">
      <c r="C59" s="9" t="s">
        <v>113</v>
      </c>
      <c r="D59" s="16" t="s">
        <v>114</v>
      </c>
      <c r="E59" s="17" t="s">
        <v>115</v>
      </c>
    </row>
    <row r="60" spans="3:5" ht="28.4" customHeight="1" x14ac:dyDescent="0.25">
      <c r="C60" s="12" t="s">
        <v>116</v>
      </c>
      <c r="D60" s="16" t="s">
        <v>117</v>
      </c>
      <c r="E60" s="17" t="s">
        <v>118</v>
      </c>
    </row>
    <row r="61" spans="3:5" ht="28.4" customHeight="1" x14ac:dyDescent="0.25">
      <c r="C61" s="13" t="s">
        <v>119</v>
      </c>
      <c r="D61" s="16" t="s">
        <v>120</v>
      </c>
      <c r="E61" s="17" t="s">
        <v>121</v>
      </c>
    </row>
    <row r="62" spans="3:5" ht="45.65" customHeight="1" thickBot="1" x14ac:dyDescent="0.3">
      <c r="C62" s="18" t="s">
        <v>122</v>
      </c>
      <c r="D62" s="19" t="s">
        <v>123</v>
      </c>
      <c r="E62" s="20" t="s">
        <v>124</v>
      </c>
    </row>
  </sheetData>
  <sheetProtection sheet="1" objects="1" scenarios="1"/>
  <mergeCells count="2">
    <mergeCell ref="B18:B20"/>
    <mergeCell ref="B21:B25"/>
  </mergeCells>
  <dataValidations count="1">
    <dataValidation type="date" allowBlank="1" showInputMessage="1" showErrorMessage="1" sqref="D5:D6" xr:uid="{11558615-CEEE-48F0-9B7B-FEF3CBC1EE61}">
      <formula1>43831</formula1>
      <formula2>54789</formula2>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B6AD0-8721-694E-AE7B-29DE36B1F894}">
  <sheetPr>
    <tabColor rgb="FF00B0F0"/>
  </sheetPr>
  <dimension ref="B1:AC8"/>
  <sheetViews>
    <sheetView showGridLines="0" tabSelected="1" topLeftCell="A6" zoomScale="85" zoomScaleNormal="85" workbookViewId="0">
      <pane xSplit="6" topLeftCell="G1" activePane="topRight" state="frozen"/>
      <selection activeCell="F34" sqref="F34"/>
      <selection pane="topRight" activeCell="C6" sqref="C6"/>
    </sheetView>
  </sheetViews>
  <sheetFormatPr defaultColWidth="17" defaultRowHeight="14.5" x14ac:dyDescent="0.35"/>
  <cols>
    <col min="1" max="1" width="5" style="1" customWidth="1"/>
    <col min="2" max="2" width="29.1796875" style="1" customWidth="1"/>
    <col min="3" max="3" width="21.54296875" style="1" customWidth="1"/>
    <col min="4" max="4" width="31.54296875" customWidth="1"/>
    <col min="5" max="5" width="27.453125" customWidth="1"/>
    <col min="6" max="6" width="17.7265625" style="1" customWidth="1"/>
    <col min="7" max="7" width="17" style="1"/>
    <col min="8" max="8" width="0" style="1" hidden="1" customWidth="1"/>
    <col min="9" max="9" width="22.453125" style="1" customWidth="1"/>
    <col min="10" max="10" width="33.453125" style="1" customWidth="1"/>
    <col min="11" max="11" width="23.453125" style="1" customWidth="1"/>
    <col min="12" max="12" width="21.54296875" style="1" customWidth="1"/>
    <col min="13" max="13" width="27.54296875" customWidth="1"/>
    <col min="14" max="14" width="21.54296875" style="1" customWidth="1"/>
    <col min="15" max="15" width="27.1796875" customWidth="1"/>
    <col min="16" max="16" width="26.453125" customWidth="1"/>
    <col min="17" max="17" width="26.453125" style="1" customWidth="1"/>
    <col min="18" max="19" width="22.453125" customWidth="1"/>
    <col min="20" max="23" width="22.453125" style="1" customWidth="1"/>
    <col min="24" max="24" width="32.1796875" style="1" customWidth="1"/>
    <col min="25" max="25" width="22.54296875" style="1" bestFit="1" customWidth="1"/>
    <col min="26" max="26" width="19.453125" style="1" bestFit="1" customWidth="1"/>
    <col min="27" max="28" width="21.453125" style="1" customWidth="1"/>
    <col min="29" max="29" width="35.54296875" style="1" customWidth="1"/>
    <col min="30" max="16384" width="17" style="1"/>
  </cols>
  <sheetData>
    <row r="1" spans="2:29" ht="18" customHeight="1" x14ac:dyDescent="0.25">
      <c r="D1" s="1"/>
      <c r="E1" s="1"/>
      <c r="M1" s="1"/>
      <c r="O1" s="1"/>
      <c r="P1" s="1"/>
      <c r="R1" s="1"/>
      <c r="S1" s="1"/>
    </row>
    <row r="2" spans="2:29" ht="25.5" thickBot="1" x14ac:dyDescent="0.55000000000000004">
      <c r="B2" s="4"/>
      <c r="D2" s="1"/>
      <c r="E2" s="1"/>
      <c r="M2" s="1"/>
      <c r="O2" s="1"/>
      <c r="P2" s="1"/>
      <c r="Q2" s="97" t="s">
        <v>61</v>
      </c>
      <c r="R2" s="97"/>
      <c r="S2" s="98"/>
      <c r="T2" s="99" t="s">
        <v>68</v>
      </c>
      <c r="U2" s="100"/>
      <c r="V2" s="100"/>
      <c r="W2" s="100"/>
      <c r="X2" s="100"/>
    </row>
    <row r="3" spans="2:29" s="2" customFormat="1" ht="13" x14ac:dyDescent="0.3">
      <c r="B3" s="85" t="s">
        <v>31</v>
      </c>
      <c r="C3" s="86" t="s">
        <v>33</v>
      </c>
      <c r="D3" s="86" t="s">
        <v>37</v>
      </c>
      <c r="E3" s="86" t="s">
        <v>39</v>
      </c>
      <c r="F3" s="86" t="s">
        <v>35</v>
      </c>
      <c r="G3" s="86" t="s">
        <v>41</v>
      </c>
      <c r="H3" s="86" t="s">
        <v>43</v>
      </c>
      <c r="I3" s="86" t="s">
        <v>45</v>
      </c>
      <c r="J3" s="86" t="s">
        <v>47</v>
      </c>
      <c r="K3" s="86" t="s">
        <v>49</v>
      </c>
      <c r="L3" s="86" t="s">
        <v>51</v>
      </c>
      <c r="M3" s="86" t="s">
        <v>53</v>
      </c>
      <c r="N3" s="86" t="s">
        <v>55</v>
      </c>
      <c r="O3" s="86" t="s">
        <v>57</v>
      </c>
      <c r="P3" s="86" t="s">
        <v>59</v>
      </c>
      <c r="Q3" s="87" t="s">
        <v>62</v>
      </c>
      <c r="R3" s="87" t="s">
        <v>64</v>
      </c>
      <c r="S3" s="87" t="s">
        <v>66</v>
      </c>
      <c r="T3" s="86" t="s">
        <v>69</v>
      </c>
      <c r="U3" s="86" t="s">
        <v>71</v>
      </c>
      <c r="V3" s="86" t="s">
        <v>73</v>
      </c>
      <c r="W3" s="88" t="s">
        <v>75</v>
      </c>
      <c r="X3" s="88" t="s">
        <v>77</v>
      </c>
      <c r="Y3" s="86" t="s">
        <v>79</v>
      </c>
      <c r="Z3" s="86" t="s">
        <v>81</v>
      </c>
      <c r="AA3" s="86" t="s">
        <v>83</v>
      </c>
      <c r="AB3" s="86" t="s">
        <v>6</v>
      </c>
      <c r="AC3" s="89" t="s">
        <v>3</v>
      </c>
    </row>
    <row r="4" spans="2:29" s="2" customFormat="1" ht="219" thickBot="1" x14ac:dyDescent="0.35">
      <c r="B4" s="90" t="s">
        <v>32</v>
      </c>
      <c r="C4" s="91" t="s">
        <v>34</v>
      </c>
      <c r="D4" s="91" t="s">
        <v>38</v>
      </c>
      <c r="E4" s="91" t="s">
        <v>40</v>
      </c>
      <c r="F4" s="91" t="s">
        <v>36</v>
      </c>
      <c r="G4" s="91" t="s">
        <v>42</v>
      </c>
      <c r="H4" s="91" t="s">
        <v>44</v>
      </c>
      <c r="I4" s="92" t="s">
        <v>46</v>
      </c>
      <c r="J4" s="91" t="s">
        <v>48</v>
      </c>
      <c r="K4" s="91" t="s">
        <v>50</v>
      </c>
      <c r="L4" s="91" t="s">
        <v>52</v>
      </c>
      <c r="M4" s="91" t="s">
        <v>54</v>
      </c>
      <c r="N4" s="91" t="s">
        <v>56</v>
      </c>
      <c r="O4" s="91" t="s">
        <v>58</v>
      </c>
      <c r="P4" s="91" t="s">
        <v>60</v>
      </c>
      <c r="Q4" s="93" t="s">
        <v>63</v>
      </c>
      <c r="R4" s="93" t="s">
        <v>65</v>
      </c>
      <c r="S4" s="93" t="s">
        <v>67</v>
      </c>
      <c r="T4" s="91" t="s">
        <v>70</v>
      </c>
      <c r="U4" s="91" t="s">
        <v>72</v>
      </c>
      <c r="V4" s="91" t="s">
        <v>74</v>
      </c>
      <c r="W4" s="91" t="s">
        <v>76</v>
      </c>
      <c r="X4" s="91" t="s">
        <v>78</v>
      </c>
      <c r="Y4" s="91" t="s">
        <v>80</v>
      </c>
      <c r="Z4" s="91" t="s">
        <v>82</v>
      </c>
      <c r="AA4" s="91" t="s">
        <v>84</v>
      </c>
      <c r="AB4" s="91" t="s">
        <v>85</v>
      </c>
      <c r="AC4" s="94" t="s">
        <v>86</v>
      </c>
    </row>
    <row r="5" spans="2:29" s="3" customFormat="1" ht="250" customHeight="1" x14ac:dyDescent="0.35">
      <c r="B5" s="58" t="s">
        <v>125</v>
      </c>
      <c r="C5" s="84" t="s">
        <v>126</v>
      </c>
      <c r="D5" s="61" t="s">
        <v>127</v>
      </c>
      <c r="E5" s="61" t="s">
        <v>128</v>
      </c>
      <c r="F5" s="59">
        <v>46051</v>
      </c>
      <c r="G5" s="60" t="s">
        <v>129</v>
      </c>
      <c r="H5" s="60"/>
      <c r="I5" s="60" t="s">
        <v>130</v>
      </c>
      <c r="J5" s="61" t="s">
        <v>131</v>
      </c>
      <c r="K5" s="61" t="s">
        <v>132</v>
      </c>
      <c r="L5" s="61" t="s">
        <v>133</v>
      </c>
      <c r="M5" s="61" t="s">
        <v>134</v>
      </c>
      <c r="N5" s="61" t="s">
        <v>135</v>
      </c>
      <c r="O5" s="96" t="s">
        <v>136</v>
      </c>
      <c r="P5" s="61" t="s">
        <v>137</v>
      </c>
      <c r="Q5" s="83">
        <v>2</v>
      </c>
      <c r="R5" s="83">
        <v>5</v>
      </c>
      <c r="S5" s="83">
        <f>Table1[[#This Row],[Current Impact (SC)]]*Table1[[#This Row],[Current Probability (SC)]]</f>
        <v>10</v>
      </c>
      <c r="T5" s="83">
        <v>2</v>
      </c>
      <c r="U5" s="83">
        <v>5</v>
      </c>
      <c r="V5" s="83">
        <v>5</v>
      </c>
      <c r="W5" s="83">
        <f>SUM(T5*U5+V5)</f>
        <v>15</v>
      </c>
      <c r="X5" s="95" t="s">
        <v>138</v>
      </c>
      <c r="Y5" s="83" t="s">
        <v>116</v>
      </c>
      <c r="Z5" s="83" t="str">
        <f>IF(B5="Issue","Reduce","")</f>
        <v>Reduce</v>
      </c>
      <c r="AA5" s="83">
        <v>1</v>
      </c>
      <c r="AB5" s="61" t="s">
        <v>139</v>
      </c>
      <c r="AC5" s="79" t="s">
        <v>140</v>
      </c>
    </row>
    <row r="6" spans="2:29" ht="220" customHeight="1" x14ac:dyDescent="0.25">
      <c r="B6" s="5" t="s">
        <v>141</v>
      </c>
      <c r="C6" s="62" t="s">
        <v>142</v>
      </c>
      <c r="D6" s="8" t="s">
        <v>143</v>
      </c>
      <c r="E6" s="8" t="s">
        <v>144</v>
      </c>
      <c r="F6" s="7">
        <v>46064</v>
      </c>
      <c r="G6" s="8" t="s">
        <v>145</v>
      </c>
      <c r="H6" s="8"/>
      <c r="I6" s="8" t="s">
        <v>146</v>
      </c>
      <c r="J6" s="8" t="s">
        <v>147</v>
      </c>
      <c r="K6" s="8" t="s">
        <v>148</v>
      </c>
      <c r="L6" s="8" t="s">
        <v>149</v>
      </c>
      <c r="M6" s="8" t="s">
        <v>150</v>
      </c>
      <c r="N6" s="8" t="s">
        <v>135</v>
      </c>
      <c r="O6" s="8" t="s">
        <v>151</v>
      </c>
      <c r="P6" s="8" t="s">
        <v>152</v>
      </c>
      <c r="Q6" s="80" t="s">
        <v>153</v>
      </c>
      <c r="R6" s="81" t="s">
        <v>153</v>
      </c>
      <c r="S6" s="81" t="s">
        <v>153</v>
      </c>
      <c r="T6" s="82">
        <v>3</v>
      </c>
      <c r="U6" s="82">
        <v>3</v>
      </c>
      <c r="V6" s="82">
        <v>5</v>
      </c>
      <c r="W6" s="82">
        <f>SUM(T6*U6+V6)</f>
        <v>14</v>
      </c>
      <c r="X6" s="78" t="s">
        <v>154</v>
      </c>
      <c r="Y6" s="82" t="s">
        <v>116</v>
      </c>
      <c r="Z6" s="82" t="s">
        <v>155</v>
      </c>
      <c r="AA6" s="82">
        <v>2</v>
      </c>
      <c r="AB6" s="8"/>
      <c r="AC6" s="75" t="s">
        <v>156</v>
      </c>
    </row>
    <row r="7" spans="2:29" ht="169.5" customHeight="1" x14ac:dyDescent="0.25">
      <c r="B7" s="58" t="s">
        <v>125</v>
      </c>
      <c r="C7" s="62" t="s">
        <v>157</v>
      </c>
      <c r="D7" s="61" t="s">
        <v>158</v>
      </c>
      <c r="E7" s="61" t="s">
        <v>159</v>
      </c>
      <c r="F7" s="7">
        <v>46064</v>
      </c>
      <c r="G7" s="8" t="s">
        <v>145</v>
      </c>
      <c r="H7" s="60"/>
      <c r="I7" s="60" t="s">
        <v>160</v>
      </c>
      <c r="J7" s="61" t="s">
        <v>131</v>
      </c>
      <c r="K7" s="61" t="s">
        <v>161</v>
      </c>
      <c r="L7" s="61" t="s">
        <v>162</v>
      </c>
      <c r="M7" s="61" t="s">
        <v>163</v>
      </c>
      <c r="N7" s="61" t="s">
        <v>135</v>
      </c>
      <c r="O7" s="61" t="s">
        <v>164</v>
      </c>
      <c r="P7" s="61" t="s">
        <v>165</v>
      </c>
      <c r="Q7" s="80" t="s">
        <v>153</v>
      </c>
      <c r="R7" s="81" t="s">
        <v>153</v>
      </c>
      <c r="S7" s="81" t="s">
        <v>153</v>
      </c>
      <c r="T7" s="83">
        <v>2</v>
      </c>
      <c r="U7" s="83">
        <v>5</v>
      </c>
      <c r="V7" s="83">
        <v>5</v>
      </c>
      <c r="W7" s="82">
        <f>SUM(T7*U7+V7)</f>
        <v>15</v>
      </c>
      <c r="X7" s="78" t="s">
        <v>166</v>
      </c>
      <c r="Y7" s="83" t="s">
        <v>116</v>
      </c>
      <c r="Z7" s="83" t="s">
        <v>167</v>
      </c>
      <c r="AA7" s="83">
        <v>3</v>
      </c>
      <c r="AB7" s="61"/>
      <c r="AC7" s="79" t="s">
        <v>156</v>
      </c>
    </row>
    <row r="8" spans="2:29" ht="192.65" customHeight="1" x14ac:dyDescent="0.25">
      <c r="B8" s="58" t="s">
        <v>125</v>
      </c>
      <c r="C8" s="62" t="s">
        <v>168</v>
      </c>
      <c r="D8" s="61" t="s">
        <v>169</v>
      </c>
      <c r="E8" s="61" t="s">
        <v>170</v>
      </c>
      <c r="F8" s="59">
        <v>46064</v>
      </c>
      <c r="G8" s="61" t="s">
        <v>171</v>
      </c>
      <c r="H8" s="60"/>
      <c r="I8" s="61" t="s">
        <v>146</v>
      </c>
      <c r="J8" s="61" t="s">
        <v>131</v>
      </c>
      <c r="K8" s="61" t="s">
        <v>172</v>
      </c>
      <c r="L8" s="61" t="s">
        <v>173</v>
      </c>
      <c r="M8" s="61" t="s">
        <v>174</v>
      </c>
      <c r="N8" s="61" t="s">
        <v>135</v>
      </c>
      <c r="O8" s="61" t="s">
        <v>175</v>
      </c>
      <c r="P8" s="61" t="s">
        <v>176</v>
      </c>
      <c r="Q8" s="80" t="s">
        <v>153</v>
      </c>
      <c r="R8" s="81" t="s">
        <v>153</v>
      </c>
      <c r="S8" s="81" t="s">
        <v>153</v>
      </c>
      <c r="T8" s="83">
        <v>3</v>
      </c>
      <c r="U8" s="83">
        <v>5</v>
      </c>
      <c r="V8" s="83">
        <v>5</v>
      </c>
      <c r="W8" s="82">
        <f>SUM(T8*U8+V8)</f>
        <v>20</v>
      </c>
      <c r="X8" s="78" t="s">
        <v>166</v>
      </c>
      <c r="Y8" s="83" t="s">
        <v>119</v>
      </c>
      <c r="Z8" s="83" t="str">
        <f>IF(B8="Issue","Reduce","")</f>
        <v>Reduce</v>
      </c>
      <c r="AA8" s="83">
        <v>4</v>
      </c>
      <c r="AB8" s="61" t="s">
        <v>177</v>
      </c>
      <c r="AC8" s="79" t="s">
        <v>156</v>
      </c>
    </row>
  </sheetData>
  <sheetProtection sheet="1" objects="1" scenarios="1"/>
  <mergeCells count="2">
    <mergeCell ref="Q2:S2"/>
    <mergeCell ref="T2:X2"/>
  </mergeCells>
  <phoneticPr fontId="20" type="noConversion"/>
  <conditionalFormatting sqref="Q5:R8 T5:V8 X9:Y97 AA9:AB97">
    <cfRule type="cellIs" dxfId="38" priority="18" operator="equal">
      <formula>1</formula>
    </cfRule>
    <cfRule type="cellIs" dxfId="37" priority="19" operator="equal">
      <formula>2</formula>
    </cfRule>
    <cfRule type="cellIs" dxfId="36" priority="20" operator="equal">
      <formula>3</formula>
    </cfRule>
    <cfRule type="cellIs" dxfId="35" priority="21" operator="equal">
      <formula>4</formula>
    </cfRule>
    <cfRule type="cellIs" dxfId="34" priority="22" operator="equal">
      <formula>5</formula>
    </cfRule>
  </conditionalFormatting>
  <conditionalFormatting sqref="S5 Z9:Z155">
    <cfRule type="cellIs" dxfId="33" priority="6" operator="between">
      <formula>20</formula>
      <formula>25</formula>
    </cfRule>
    <cfRule type="cellIs" dxfId="32" priority="7" operator="between">
      <formula>13</formula>
      <formula>19</formula>
    </cfRule>
    <cfRule type="cellIs" dxfId="31" priority="8" operator="between">
      <formula>6</formula>
      <formula>12</formula>
    </cfRule>
    <cfRule type="cellIs" dxfId="30" priority="9" operator="between">
      <formula>1</formula>
      <formula>5</formula>
    </cfRule>
  </conditionalFormatting>
  <conditionalFormatting sqref="S6:S8">
    <cfRule type="cellIs" dxfId="29" priority="1" operator="equal">
      <formula>1</formula>
    </cfRule>
    <cfRule type="cellIs" dxfId="28" priority="2" operator="equal">
      <formula>2</formula>
    </cfRule>
    <cfRule type="cellIs" dxfId="27" priority="3" operator="equal">
      <formula>3</formula>
    </cfRule>
    <cfRule type="cellIs" dxfId="26" priority="4" operator="equal">
      <formula>4</formula>
    </cfRule>
    <cfRule type="cellIs" dxfId="25" priority="5" operator="equal">
      <formula>5</formula>
    </cfRule>
  </conditionalFormatting>
  <conditionalFormatting sqref="W5:W8 AC9:AC184">
    <cfRule type="cellIs" dxfId="24" priority="14" operator="between">
      <formula>25</formula>
      <formula>30</formula>
    </cfRule>
    <cfRule type="cellIs" dxfId="23" priority="15" operator="between">
      <formula>17</formula>
      <formula>24</formula>
    </cfRule>
    <cfRule type="cellIs" dxfId="22" priority="16" operator="between">
      <formula>9</formula>
      <formula>16</formula>
    </cfRule>
    <cfRule type="cellIs" dxfId="21" priority="17" operator="between">
      <formula>2</formula>
      <formula>8</formula>
    </cfRule>
  </conditionalFormatting>
  <conditionalFormatting sqref="Y5:Y8">
    <cfRule type="containsText" dxfId="20" priority="10" operator="containsText" text="Critical">
      <formula>NOT(ISERROR(SEARCH("Critical",Y5)))</formula>
    </cfRule>
    <cfRule type="containsText" dxfId="19" priority="11" operator="containsText" text="High">
      <formula>NOT(ISERROR(SEARCH("High",Y5)))</formula>
    </cfRule>
    <cfRule type="containsText" dxfId="18" priority="12" operator="containsText" text="Medium">
      <formula>NOT(ISERROR(SEARCH("Medium",Y5)))</formula>
    </cfRule>
    <cfRule type="containsText" dxfId="17" priority="13" operator="containsText" text="Low">
      <formula>NOT(ISERROR(SEARCH("Low",Y5)))</formula>
    </cfRule>
  </conditionalFormatting>
  <dataValidations count="1">
    <dataValidation type="date" allowBlank="1" showInputMessage="1" showErrorMessage="1" sqref="F4:F8" xr:uid="{FFD432D2-95DA-4859-9D55-6DE76A0C4AD2}">
      <formula1>43831</formula1>
      <formula2>54789</formula2>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6">
        <x14:dataValidation type="list" allowBlank="1" showInputMessage="1" showErrorMessage="1" xr:uid="{A8357DDC-714F-478D-9C2D-3B5DB90ADF57}">
          <x14:formula1>
            <xm:f>'Data Validation'!$D$3:$D$16</xm:f>
          </x14:formula1>
          <xm:sqref>I5:I8</xm:sqref>
        </x14:dataValidation>
        <x14:dataValidation type="list" allowBlank="1" showInputMessage="1" showErrorMessage="1" xr:uid="{70630472-AAD7-4131-B50F-0263B2861312}">
          <x14:formula1>
            <xm:f>'Data Validation'!$B$3:$B$4</xm:f>
          </x14:formula1>
          <xm:sqref>B5:B8</xm:sqref>
        </x14:dataValidation>
        <x14:dataValidation type="list" allowBlank="1" showInputMessage="1" showErrorMessage="1" xr:uid="{15831976-F0AD-4863-8A65-E38DBBF5A203}">
          <x14:formula1>
            <xm:f>'SEC Objectives'!$B$3:$B$10</xm:f>
          </x14:formula1>
          <xm:sqref>J5:J8</xm:sqref>
        </x14:dataValidation>
        <x14:dataValidation type="list" allowBlank="1" showInputMessage="1" showErrorMessage="1" xr:uid="{6847D8E0-88D4-4BFB-A96B-3D73B2FB77D2}">
          <x14:formula1>
            <xm:f>'Data Validation'!$F$3:$F$6</xm:f>
          </x14:formula1>
          <xm:sqref>Y5:Y8</xm:sqref>
        </x14:dataValidation>
        <x14:dataValidation type="list" allowBlank="1" showInputMessage="1" showErrorMessage="1" xr:uid="{3EF5C8DE-5143-4335-85B9-9A1375EA4D4A}">
          <x14:formula1>
            <xm:f>'Data Validation'!$J$3:$J$5</xm:f>
          </x14:formula1>
          <xm:sqref>AC5:AC8</xm:sqref>
        </x14:dataValidation>
        <x14:dataValidation type="list" allowBlank="1" showInputMessage="1" showErrorMessage="1" xr:uid="{20411A75-6B67-47A9-BC9E-41F46BBB3AF0}">
          <x14:formula1>
            <xm:f>'Data Validation'!$H$3:$H$8</xm:f>
          </x14:formula1>
          <xm:sqref>Z5:Z8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0B73A-7A01-4C5C-B1AF-1D8565C59F53}">
  <dimension ref="B1:B10"/>
  <sheetViews>
    <sheetView showGridLines="0" workbookViewId="0">
      <selection activeCell="B35" sqref="B35"/>
    </sheetView>
  </sheetViews>
  <sheetFormatPr defaultColWidth="8.54296875" defaultRowHeight="12.5" x14ac:dyDescent="0.25"/>
  <cols>
    <col min="1" max="1" width="2.453125" style="1" customWidth="1"/>
    <col min="2" max="2" width="161.453125" style="1" bestFit="1" customWidth="1"/>
    <col min="3" max="16384" width="8.54296875" style="1"/>
  </cols>
  <sheetData>
    <row r="1" spans="2:2" ht="13" thickBot="1" x14ac:dyDescent="0.3"/>
    <row r="2" spans="2:2" ht="13" x14ac:dyDescent="0.3">
      <c r="B2" s="53" t="s">
        <v>178</v>
      </c>
    </row>
    <row r="3" spans="2:2" x14ac:dyDescent="0.25">
      <c r="B3" s="22" t="s">
        <v>131</v>
      </c>
    </row>
    <row r="4" spans="2:2" x14ac:dyDescent="0.25">
      <c r="B4" s="22" t="s">
        <v>179</v>
      </c>
    </row>
    <row r="5" spans="2:2" x14ac:dyDescent="0.25">
      <c r="B5" s="22" t="s">
        <v>147</v>
      </c>
    </row>
    <row r="6" spans="2:2" x14ac:dyDescent="0.25">
      <c r="B6" s="22" t="s">
        <v>180</v>
      </c>
    </row>
    <row r="7" spans="2:2" x14ac:dyDescent="0.25">
      <c r="B7" s="22" t="s">
        <v>181</v>
      </c>
    </row>
    <row r="8" spans="2:2" x14ac:dyDescent="0.25">
      <c r="B8" s="22" t="s">
        <v>182</v>
      </c>
    </row>
    <row r="9" spans="2:2" x14ac:dyDescent="0.25">
      <c r="B9" s="22" t="s">
        <v>183</v>
      </c>
    </row>
    <row r="10" spans="2:2" ht="13" thickBot="1" x14ac:dyDescent="0.3">
      <c r="B10" s="23" t="s">
        <v>184</v>
      </c>
    </row>
  </sheetData>
  <sheetProtection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23C41-B534-467A-AC25-E5023BDDADBA}">
  <sheetPr>
    <tabColor rgb="FF00B0F0"/>
  </sheetPr>
  <dimension ref="B1:AJ39"/>
  <sheetViews>
    <sheetView showGridLines="0" zoomScale="85" zoomScaleNormal="85" workbookViewId="0">
      <pane xSplit="6" topLeftCell="M1" activePane="topRight" state="frozen"/>
      <selection activeCell="F34" sqref="F34"/>
      <selection pane="topRight" activeCell="A15" sqref="A15:XFD15"/>
    </sheetView>
  </sheetViews>
  <sheetFormatPr defaultColWidth="17" defaultRowHeight="14.5" x14ac:dyDescent="0.35"/>
  <cols>
    <col min="1" max="1" width="5" style="1" customWidth="1"/>
    <col min="2" max="2" width="0" style="1" hidden="1" customWidth="1"/>
    <col min="3" max="3" width="21.54296875" style="1" hidden="1" customWidth="1"/>
    <col min="4" max="4" width="31.54296875" customWidth="1"/>
    <col min="5" max="5" width="27.453125" customWidth="1"/>
    <col min="6" max="6" width="10.453125" style="1" hidden="1" customWidth="1"/>
    <col min="7" max="7" width="17" style="1"/>
    <col min="8" max="8" width="0" style="1" hidden="1" customWidth="1"/>
    <col min="9" max="9" width="22.453125" style="1" hidden="1" customWidth="1"/>
    <col min="10" max="10" width="33.453125" style="1" customWidth="1"/>
    <col min="11" max="11" width="23.453125" style="1" hidden="1" customWidth="1"/>
    <col min="12" max="12" width="21.54296875" style="1" hidden="1" customWidth="1"/>
    <col min="13" max="13" width="27.54296875" customWidth="1"/>
    <col min="14" max="14" width="21.54296875" style="1" customWidth="1"/>
    <col min="15" max="15" width="27.1796875" customWidth="1"/>
    <col min="16" max="16" width="26.453125" hidden="1" customWidth="1"/>
    <col min="17" max="17" width="26.453125" style="1" hidden="1" customWidth="1"/>
    <col min="18" max="19" width="22.453125" hidden="1" customWidth="1"/>
    <col min="20" max="23" width="22.453125" style="1" hidden="1" customWidth="1"/>
    <col min="24" max="24" width="32.1796875" style="1" hidden="1" customWidth="1"/>
    <col min="25" max="25" width="22.54296875" style="1" hidden="1" customWidth="1"/>
    <col min="26" max="26" width="19.453125" style="1" hidden="1" customWidth="1"/>
    <col min="27" max="28" width="21.453125" style="1" hidden="1" customWidth="1"/>
    <col min="29" max="29" width="35.54296875" style="1" hidden="1" customWidth="1"/>
    <col min="30" max="30" width="45.54296875" style="1" hidden="1" customWidth="1"/>
    <col min="31" max="31" width="38.54296875" style="1" hidden="1" customWidth="1"/>
    <col min="32" max="32" width="20" style="1" hidden="1" customWidth="1"/>
    <col min="33" max="34" width="21.1796875" style="1" hidden="1" customWidth="1"/>
    <col min="35" max="35" width="42.54296875" style="70" hidden="1" customWidth="1"/>
    <col min="36" max="36" width="19.453125" style="1" hidden="1" customWidth="1"/>
    <col min="37" max="37" width="19.453125" style="1" customWidth="1"/>
    <col min="38" max="38" width="31.453125" style="1" customWidth="1"/>
    <col min="39" max="39" width="22.453125" style="1" bestFit="1" customWidth="1"/>
    <col min="40" max="40" width="36.453125" style="1" bestFit="1" customWidth="1"/>
    <col min="41" max="16384" width="17" style="1"/>
  </cols>
  <sheetData>
    <row r="1" spans="2:36" ht="18" customHeight="1" x14ac:dyDescent="0.25">
      <c r="D1" s="1"/>
      <c r="E1" s="1"/>
      <c r="M1" s="1"/>
      <c r="O1" s="1"/>
      <c r="P1" s="1"/>
      <c r="R1" s="1"/>
      <c r="S1" s="1"/>
      <c r="AD1" s="70"/>
      <c r="AE1" s="70"/>
      <c r="AF1" s="70"/>
      <c r="AG1" s="70"/>
      <c r="AH1" s="70"/>
      <c r="AI1" s="1"/>
    </row>
    <row r="2" spans="2:36" ht="25" x14ac:dyDescent="0.5">
      <c r="B2" s="4"/>
      <c r="D2" s="1"/>
      <c r="E2" s="1"/>
      <c r="M2" s="1"/>
      <c r="O2" s="1"/>
      <c r="P2" s="1"/>
      <c r="Q2" s="103" t="s">
        <v>61</v>
      </c>
      <c r="R2" s="103"/>
      <c r="S2" s="104"/>
      <c r="T2" s="99" t="s">
        <v>68</v>
      </c>
      <c r="U2" s="100"/>
      <c r="V2" s="100"/>
      <c r="W2" s="100"/>
      <c r="X2" s="100"/>
      <c r="AD2" s="105" t="s">
        <v>185</v>
      </c>
      <c r="AE2" s="105"/>
      <c r="AF2" s="105"/>
      <c r="AG2" s="105"/>
      <c r="AH2" s="105"/>
      <c r="AI2" s="105"/>
      <c r="AJ2" s="105"/>
    </row>
    <row r="3" spans="2:36" s="2" customFormat="1" ht="39" x14ac:dyDescent="0.3">
      <c r="B3" s="54" t="s">
        <v>31</v>
      </c>
      <c r="C3" s="54" t="s">
        <v>33</v>
      </c>
      <c r="D3" s="54" t="s">
        <v>37</v>
      </c>
      <c r="E3" s="54" t="s">
        <v>39</v>
      </c>
      <c r="F3" s="54" t="s">
        <v>35</v>
      </c>
      <c r="G3" s="54" t="s">
        <v>41</v>
      </c>
      <c r="H3" s="54" t="s">
        <v>43</v>
      </c>
      <c r="I3" s="54" t="s">
        <v>45</v>
      </c>
      <c r="J3" s="54" t="s">
        <v>47</v>
      </c>
      <c r="K3" s="54" t="s">
        <v>49</v>
      </c>
      <c r="L3" s="54" t="s">
        <v>51</v>
      </c>
      <c r="M3" s="54" t="s">
        <v>53</v>
      </c>
      <c r="N3" s="54" t="s">
        <v>55</v>
      </c>
      <c r="O3" s="54" t="s">
        <v>57</v>
      </c>
      <c r="P3" s="54" t="s">
        <v>59</v>
      </c>
      <c r="Q3" s="55" t="s">
        <v>62</v>
      </c>
      <c r="R3" s="55" t="s">
        <v>64</v>
      </c>
      <c r="S3" s="55" t="s">
        <v>66</v>
      </c>
      <c r="T3" s="54" t="s">
        <v>69</v>
      </c>
      <c r="U3" s="54" t="s">
        <v>71</v>
      </c>
      <c r="V3" s="54" t="s">
        <v>73</v>
      </c>
      <c r="W3" s="56" t="s">
        <v>75</v>
      </c>
      <c r="X3" s="56" t="s">
        <v>77</v>
      </c>
      <c r="Y3" s="54" t="s">
        <v>79</v>
      </c>
      <c r="Z3" s="54" t="s">
        <v>81</v>
      </c>
      <c r="AA3" s="54" t="s">
        <v>83</v>
      </c>
      <c r="AB3" s="54" t="s">
        <v>6</v>
      </c>
      <c r="AC3" s="71" t="s">
        <v>3</v>
      </c>
      <c r="AD3" s="73" t="s">
        <v>186</v>
      </c>
      <c r="AE3" s="73" t="s">
        <v>187</v>
      </c>
      <c r="AF3" s="73" t="s">
        <v>188</v>
      </c>
      <c r="AG3" s="73" t="s">
        <v>189</v>
      </c>
      <c r="AH3" s="73" t="s">
        <v>190</v>
      </c>
      <c r="AI3" s="74" t="s">
        <v>191</v>
      </c>
      <c r="AJ3" s="74" t="s">
        <v>192</v>
      </c>
    </row>
    <row r="4" spans="2:36" s="2" customFormat="1" ht="218.5" hidden="1" x14ac:dyDescent="0.3">
      <c r="B4" s="64" t="s">
        <v>32</v>
      </c>
      <c r="C4" s="63" t="s">
        <v>34</v>
      </c>
      <c r="D4" s="63" t="s">
        <v>38</v>
      </c>
      <c r="E4" s="63" t="s">
        <v>40</v>
      </c>
      <c r="F4" s="63" t="s">
        <v>36</v>
      </c>
      <c r="G4" s="63" t="s">
        <v>42</v>
      </c>
      <c r="H4" s="63" t="s">
        <v>44</v>
      </c>
      <c r="I4" s="65" t="s">
        <v>46</v>
      </c>
      <c r="J4" s="63" t="s">
        <v>48</v>
      </c>
      <c r="K4" s="63" t="s">
        <v>50</v>
      </c>
      <c r="L4" s="63" t="s">
        <v>52</v>
      </c>
      <c r="M4" s="63" t="s">
        <v>54</v>
      </c>
      <c r="N4" s="63" t="s">
        <v>56</v>
      </c>
      <c r="O4" s="63" t="s">
        <v>58</v>
      </c>
      <c r="P4" s="63" t="s">
        <v>60</v>
      </c>
      <c r="Q4" s="66" t="s">
        <v>63</v>
      </c>
      <c r="R4" s="66" t="s">
        <v>65</v>
      </c>
      <c r="S4" s="66" t="s">
        <v>67</v>
      </c>
      <c r="T4" s="63" t="s">
        <v>70</v>
      </c>
      <c r="U4" s="63" t="s">
        <v>72</v>
      </c>
      <c r="V4" s="63" t="s">
        <v>74</v>
      </c>
      <c r="W4" s="63" t="s">
        <v>76</v>
      </c>
      <c r="X4" s="63" t="s">
        <v>78</v>
      </c>
      <c r="Y4" s="63" t="s">
        <v>80</v>
      </c>
      <c r="Z4" s="63" t="s">
        <v>82</v>
      </c>
      <c r="AA4" s="63" t="s">
        <v>84</v>
      </c>
      <c r="AB4" s="63" t="s">
        <v>85</v>
      </c>
      <c r="AC4" s="72" t="s">
        <v>86</v>
      </c>
      <c r="AD4" s="63" t="s">
        <v>193</v>
      </c>
      <c r="AE4" s="63"/>
      <c r="AF4" s="63"/>
      <c r="AG4" s="63"/>
      <c r="AH4" s="63"/>
      <c r="AI4" s="63" t="s">
        <v>194</v>
      </c>
      <c r="AJ4" s="63" t="s">
        <v>195</v>
      </c>
    </row>
    <row r="5" spans="2:36" s="3" customFormat="1" ht="186.65" hidden="1" customHeight="1" x14ac:dyDescent="0.35">
      <c r="B5" s="5" t="s">
        <v>125</v>
      </c>
      <c r="C5" s="62" t="s">
        <v>196</v>
      </c>
      <c r="D5" s="57" t="s">
        <v>197</v>
      </c>
      <c r="E5" s="57" t="s">
        <v>198</v>
      </c>
      <c r="F5" s="7">
        <v>46078</v>
      </c>
      <c r="G5" s="6" t="s">
        <v>199</v>
      </c>
      <c r="H5" s="6"/>
      <c r="I5" s="6" t="s">
        <v>200</v>
      </c>
      <c r="J5" s="8" t="s">
        <v>179</v>
      </c>
      <c r="K5" s="8" t="s">
        <v>201</v>
      </c>
      <c r="L5" s="8" t="s">
        <v>202</v>
      </c>
      <c r="M5" s="8" t="s">
        <v>203</v>
      </c>
      <c r="N5" s="8" t="s">
        <v>204</v>
      </c>
      <c r="O5" s="8" t="s">
        <v>205</v>
      </c>
      <c r="P5" s="8" t="s">
        <v>201</v>
      </c>
      <c r="Q5" s="6">
        <v>4</v>
      </c>
      <c r="R5" s="6">
        <v>4</v>
      </c>
      <c r="S5" s="6">
        <f>Table14[[#This Row],[Current Impact (SC)]]*Table14[[#This Row],[Current Probability (SC)]]</f>
        <v>16</v>
      </c>
      <c r="T5" s="6">
        <v>4</v>
      </c>
      <c r="U5" s="6">
        <v>4</v>
      </c>
      <c r="V5" s="6">
        <v>5</v>
      </c>
      <c r="W5" s="6">
        <f>SUM(Q5*R5+V5)</f>
        <v>21</v>
      </c>
      <c r="X5" s="8" t="s">
        <v>206</v>
      </c>
      <c r="Y5" s="6" t="s">
        <v>119</v>
      </c>
      <c r="Z5" s="6" t="s">
        <v>207</v>
      </c>
      <c r="AA5" s="6"/>
      <c r="AB5" s="8" t="s">
        <v>208</v>
      </c>
      <c r="AC5" s="75" t="s">
        <v>140</v>
      </c>
      <c r="AD5" s="76" t="s">
        <v>209</v>
      </c>
      <c r="AE5" s="76"/>
      <c r="AF5" s="76"/>
      <c r="AG5" s="76"/>
      <c r="AH5" s="76"/>
      <c r="AI5" s="76" t="s">
        <v>210</v>
      </c>
      <c r="AJ5" s="62" t="s">
        <v>211</v>
      </c>
    </row>
    <row r="6" spans="2:36" ht="187.5" hidden="1" x14ac:dyDescent="0.25">
      <c r="B6" s="5" t="s">
        <v>141</v>
      </c>
      <c r="C6" s="62" t="s">
        <v>212</v>
      </c>
      <c r="D6" s="8" t="s">
        <v>213</v>
      </c>
      <c r="E6" s="8" t="s">
        <v>214</v>
      </c>
      <c r="F6" s="7"/>
      <c r="G6" s="6" t="s">
        <v>215</v>
      </c>
      <c r="H6" s="6"/>
      <c r="I6" s="6" t="s">
        <v>200</v>
      </c>
      <c r="J6" s="8" t="s">
        <v>179</v>
      </c>
      <c r="K6" s="8" t="s">
        <v>201</v>
      </c>
      <c r="L6" s="8" t="s">
        <v>216</v>
      </c>
      <c r="M6" s="8" t="s">
        <v>217</v>
      </c>
      <c r="N6" s="8" t="s">
        <v>204</v>
      </c>
      <c r="O6" s="8" t="s">
        <v>218</v>
      </c>
      <c r="P6" s="8" t="s">
        <v>201</v>
      </c>
      <c r="Q6" s="6"/>
      <c r="R6" s="6"/>
      <c r="S6" s="6">
        <f>Table14[[#This Row],[Current Impact (SC)]]*Table14[[#This Row],[Current Probability (SC)]]</f>
        <v>0</v>
      </c>
      <c r="T6" s="6">
        <v>5</v>
      </c>
      <c r="U6" s="6">
        <v>4</v>
      </c>
      <c r="V6" s="6">
        <v>1</v>
      </c>
      <c r="W6" s="6">
        <f t="shared" ref="W6:W16" si="0">SUM(T6*U6+V6)</f>
        <v>21</v>
      </c>
      <c r="X6" s="8" t="s">
        <v>219</v>
      </c>
      <c r="Y6" s="6" t="s">
        <v>119</v>
      </c>
      <c r="Z6" s="6" t="s">
        <v>207</v>
      </c>
      <c r="AA6" s="6"/>
      <c r="AB6" s="8" t="s">
        <v>220</v>
      </c>
      <c r="AC6" s="75" t="s">
        <v>156</v>
      </c>
      <c r="AD6" s="76" t="s">
        <v>221</v>
      </c>
      <c r="AE6" s="76" t="s">
        <v>222</v>
      </c>
      <c r="AF6" s="76" t="s">
        <v>223</v>
      </c>
      <c r="AG6" s="76" t="s">
        <v>224</v>
      </c>
      <c r="AH6" s="76"/>
      <c r="AI6" s="76" t="s">
        <v>225</v>
      </c>
      <c r="AJ6" s="76" t="s">
        <v>226</v>
      </c>
    </row>
    <row r="7" spans="2:36" ht="329.15" hidden="1" customHeight="1" x14ac:dyDescent="0.25">
      <c r="B7" s="5" t="s">
        <v>125</v>
      </c>
      <c r="C7" s="62" t="s">
        <v>126</v>
      </c>
      <c r="D7" s="8" t="s">
        <v>127</v>
      </c>
      <c r="E7" s="8" t="s">
        <v>227</v>
      </c>
      <c r="F7" s="7">
        <v>46051</v>
      </c>
      <c r="G7" s="6" t="s">
        <v>129</v>
      </c>
      <c r="H7" s="6"/>
      <c r="I7" s="6" t="s">
        <v>130</v>
      </c>
      <c r="J7" s="8" t="s">
        <v>131</v>
      </c>
      <c r="K7" s="8" t="s">
        <v>132</v>
      </c>
      <c r="L7" s="8" t="s">
        <v>133</v>
      </c>
      <c r="M7" s="8" t="s">
        <v>134</v>
      </c>
      <c r="N7" s="8" t="s">
        <v>135</v>
      </c>
      <c r="O7" s="8" t="s">
        <v>228</v>
      </c>
      <c r="P7" s="8" t="s">
        <v>137</v>
      </c>
      <c r="Q7" s="6">
        <v>2</v>
      </c>
      <c r="R7" s="6">
        <v>5</v>
      </c>
      <c r="S7" s="6">
        <f>Table14[[#This Row],[Current Impact (SC)]]*Table14[[#This Row],[Current Probability (SC)]]</f>
        <v>10</v>
      </c>
      <c r="T7" s="6">
        <v>2</v>
      </c>
      <c r="U7" s="6">
        <v>5</v>
      </c>
      <c r="V7" s="6">
        <v>5</v>
      </c>
      <c r="W7" s="6">
        <f t="shared" si="0"/>
        <v>15</v>
      </c>
      <c r="X7" s="8" t="s">
        <v>229</v>
      </c>
      <c r="Y7" s="6" t="s">
        <v>116</v>
      </c>
      <c r="Z7" s="6" t="str">
        <f>IF(B7="Issue","Reduce","")</f>
        <v>Reduce</v>
      </c>
      <c r="AA7" s="6"/>
      <c r="AB7" s="8" t="s">
        <v>208</v>
      </c>
      <c r="AC7" s="75" t="s">
        <v>140</v>
      </c>
      <c r="AD7" s="76" t="s">
        <v>230</v>
      </c>
      <c r="AE7" s="76" t="s">
        <v>231</v>
      </c>
      <c r="AF7" s="76" t="s">
        <v>204</v>
      </c>
      <c r="AG7" s="76" t="s">
        <v>232</v>
      </c>
      <c r="AH7" s="76"/>
      <c r="AI7" s="62"/>
      <c r="AJ7" s="62" t="s">
        <v>233</v>
      </c>
    </row>
    <row r="8" spans="2:36" ht="261" hidden="1" customHeight="1" x14ac:dyDescent="0.25">
      <c r="B8" s="5" t="s">
        <v>125</v>
      </c>
      <c r="C8" s="62" t="s">
        <v>234</v>
      </c>
      <c r="D8" s="8" t="s">
        <v>235</v>
      </c>
      <c r="E8" s="8" t="s">
        <v>236</v>
      </c>
      <c r="F8" s="7">
        <v>46064</v>
      </c>
      <c r="G8" s="8" t="s">
        <v>237</v>
      </c>
      <c r="H8" s="8"/>
      <c r="I8" s="8" t="s">
        <v>146</v>
      </c>
      <c r="J8" s="8" t="s">
        <v>147</v>
      </c>
      <c r="K8" s="8" t="s">
        <v>148</v>
      </c>
      <c r="L8" s="8"/>
      <c r="M8" s="8" t="s">
        <v>238</v>
      </c>
      <c r="N8" s="8" t="s">
        <v>135</v>
      </c>
      <c r="O8" s="8" t="s">
        <v>239</v>
      </c>
      <c r="P8" s="8" t="s">
        <v>152</v>
      </c>
      <c r="Q8" s="6"/>
      <c r="R8" s="6"/>
      <c r="S8" s="6">
        <f>Table14[[#This Row],[Current Impact (SC)]]*Table14[[#This Row],[Current Probability (SC)]]</f>
        <v>0</v>
      </c>
      <c r="T8" s="6">
        <v>3</v>
      </c>
      <c r="U8" s="6">
        <v>5</v>
      </c>
      <c r="V8" s="6">
        <v>5</v>
      </c>
      <c r="W8" s="6">
        <f t="shared" si="0"/>
        <v>20</v>
      </c>
      <c r="X8" s="78" t="s">
        <v>240</v>
      </c>
      <c r="Y8" s="6" t="s">
        <v>119</v>
      </c>
      <c r="Z8" s="6" t="str">
        <f>IF(B8="Issue","Reduce","")</f>
        <v>Reduce</v>
      </c>
      <c r="AA8" s="6"/>
      <c r="AB8" s="8" t="s">
        <v>241</v>
      </c>
      <c r="AC8" s="75" t="s">
        <v>156</v>
      </c>
      <c r="AD8" s="76" t="s">
        <v>242</v>
      </c>
      <c r="AE8" s="76" t="s">
        <v>243</v>
      </c>
      <c r="AF8" s="76" t="s">
        <v>204</v>
      </c>
      <c r="AG8" s="76" t="s">
        <v>244</v>
      </c>
      <c r="AH8" s="76"/>
      <c r="AI8" s="76" t="s">
        <v>245</v>
      </c>
      <c r="AJ8" s="62" t="s">
        <v>246</v>
      </c>
    </row>
    <row r="9" spans="2:36" ht="304.5" hidden="1" customHeight="1" x14ac:dyDescent="0.25">
      <c r="B9" s="5" t="s">
        <v>125</v>
      </c>
      <c r="C9" s="62" t="s">
        <v>247</v>
      </c>
      <c r="D9" s="8" t="s">
        <v>248</v>
      </c>
      <c r="E9" s="8" t="s">
        <v>249</v>
      </c>
      <c r="F9" s="7">
        <v>46078</v>
      </c>
      <c r="G9" s="6" t="s">
        <v>250</v>
      </c>
      <c r="H9" s="6"/>
      <c r="I9" s="8" t="s">
        <v>146</v>
      </c>
      <c r="J9" s="8" t="s">
        <v>131</v>
      </c>
      <c r="K9" s="8" t="s">
        <v>251</v>
      </c>
      <c r="L9" s="8" t="s">
        <v>252</v>
      </c>
      <c r="M9" s="8" t="s">
        <v>253</v>
      </c>
      <c r="N9" s="8" t="s">
        <v>135</v>
      </c>
      <c r="O9" s="8" t="s">
        <v>254</v>
      </c>
      <c r="P9" s="8" t="s">
        <v>201</v>
      </c>
      <c r="Q9" s="6">
        <v>3</v>
      </c>
      <c r="R9" s="6">
        <v>2</v>
      </c>
      <c r="S9" s="6">
        <f>Table14[[#This Row],[Current Impact (SC)]]*Table14[[#This Row],[Current Probability (SC)]]</f>
        <v>6</v>
      </c>
      <c r="T9" s="6">
        <v>3</v>
      </c>
      <c r="U9" s="6">
        <v>5</v>
      </c>
      <c r="V9" s="6">
        <v>5</v>
      </c>
      <c r="W9" s="6">
        <f t="shared" si="0"/>
        <v>20</v>
      </c>
      <c r="X9" s="77" t="s">
        <v>255</v>
      </c>
      <c r="Y9" s="6" t="s">
        <v>119</v>
      </c>
      <c r="Z9" s="6" t="s">
        <v>155</v>
      </c>
      <c r="AA9" s="6"/>
      <c r="AB9" s="8" t="s">
        <v>256</v>
      </c>
      <c r="AC9" s="75" t="s">
        <v>156</v>
      </c>
      <c r="AD9" s="76" t="s">
        <v>257</v>
      </c>
      <c r="AE9" s="76" t="s">
        <v>258</v>
      </c>
      <c r="AF9" s="76" t="s">
        <v>259</v>
      </c>
      <c r="AG9" s="76" t="s">
        <v>260</v>
      </c>
      <c r="AH9" s="76"/>
      <c r="AI9" s="76" t="s">
        <v>261</v>
      </c>
      <c r="AJ9" s="62" t="s">
        <v>246</v>
      </c>
    </row>
    <row r="10" spans="2:36" ht="200" hidden="1" x14ac:dyDescent="0.25">
      <c r="B10" s="5" t="s">
        <v>125</v>
      </c>
      <c r="C10" s="62" t="s">
        <v>247</v>
      </c>
      <c r="D10" s="8" t="s">
        <v>262</v>
      </c>
      <c r="E10" s="8" t="s">
        <v>249</v>
      </c>
      <c r="F10" s="7">
        <v>46078</v>
      </c>
      <c r="G10" s="6" t="s">
        <v>250</v>
      </c>
      <c r="H10" s="6"/>
      <c r="I10" s="8" t="s">
        <v>146</v>
      </c>
      <c r="J10" s="8" t="s">
        <v>131</v>
      </c>
      <c r="K10" s="8" t="s">
        <v>251</v>
      </c>
      <c r="L10" s="57" t="s">
        <v>263</v>
      </c>
      <c r="M10" s="8" t="s">
        <v>253</v>
      </c>
      <c r="N10" s="8" t="s">
        <v>204</v>
      </c>
      <c r="O10" s="8" t="s">
        <v>254</v>
      </c>
      <c r="P10" s="8" t="s">
        <v>201</v>
      </c>
      <c r="Q10" s="6">
        <v>3</v>
      </c>
      <c r="R10" s="6">
        <v>2</v>
      </c>
      <c r="S10" s="6">
        <f>Table14[[#This Row],[Current Impact (SC)]]*Table14[[#This Row],[Current Probability (SC)]]</f>
        <v>6</v>
      </c>
      <c r="T10" s="6">
        <v>3</v>
      </c>
      <c r="U10" s="6">
        <v>5</v>
      </c>
      <c r="V10" s="6">
        <v>5</v>
      </c>
      <c r="W10" s="6">
        <f t="shared" si="0"/>
        <v>20</v>
      </c>
      <c r="X10" s="77" t="s">
        <v>255</v>
      </c>
      <c r="Y10" s="6" t="s">
        <v>119</v>
      </c>
      <c r="Z10" s="6" t="s">
        <v>155</v>
      </c>
      <c r="AA10" s="6"/>
      <c r="AB10" s="8" t="s">
        <v>264</v>
      </c>
      <c r="AC10" s="75" t="s">
        <v>156</v>
      </c>
      <c r="AD10" s="76" t="s">
        <v>265</v>
      </c>
      <c r="AE10" s="76" t="s">
        <v>266</v>
      </c>
      <c r="AF10" s="76" t="s">
        <v>259</v>
      </c>
      <c r="AG10" s="76" t="s">
        <v>260</v>
      </c>
      <c r="AH10" s="76"/>
      <c r="AI10" s="76" t="s">
        <v>267</v>
      </c>
      <c r="AJ10" s="62" t="s">
        <v>246</v>
      </c>
    </row>
    <row r="11" spans="2:36" ht="312.5" hidden="1" x14ac:dyDescent="0.25">
      <c r="B11" s="5" t="s">
        <v>125</v>
      </c>
      <c r="C11" s="62" t="s">
        <v>268</v>
      </c>
      <c r="D11" s="8" t="s">
        <v>269</v>
      </c>
      <c r="E11" s="8" t="s">
        <v>270</v>
      </c>
      <c r="F11" s="7"/>
      <c r="G11" s="6" t="s">
        <v>271</v>
      </c>
      <c r="H11" s="6"/>
      <c r="I11" s="6" t="s">
        <v>160</v>
      </c>
      <c r="J11" s="8" t="s">
        <v>131</v>
      </c>
      <c r="K11" s="8" t="s">
        <v>161</v>
      </c>
      <c r="L11" s="8" t="s">
        <v>272</v>
      </c>
      <c r="M11" s="8" t="s">
        <v>273</v>
      </c>
      <c r="N11" s="8"/>
      <c r="O11" s="8" t="s">
        <v>274</v>
      </c>
      <c r="P11" s="8"/>
      <c r="Q11" s="6"/>
      <c r="R11" s="6"/>
      <c r="S11" s="6">
        <f>Table14[[#This Row],[Current Impact (SC)]]*Table14[[#This Row],[Current Probability (SC)]]</f>
        <v>0</v>
      </c>
      <c r="T11" s="6">
        <v>3</v>
      </c>
      <c r="U11" s="6">
        <v>5</v>
      </c>
      <c r="V11" s="6">
        <v>5</v>
      </c>
      <c r="W11" s="6">
        <f t="shared" si="0"/>
        <v>20</v>
      </c>
      <c r="X11" s="3"/>
      <c r="Y11" s="6" t="s">
        <v>119</v>
      </c>
      <c r="Z11" s="6" t="str">
        <f>IF(B11="Issue","Reduce","")</f>
        <v>Reduce</v>
      </c>
      <c r="AA11" s="6"/>
      <c r="AB11" s="8" t="s">
        <v>275</v>
      </c>
      <c r="AC11" s="75" t="s">
        <v>156</v>
      </c>
      <c r="AD11" s="76" t="s">
        <v>276</v>
      </c>
      <c r="AE11" s="76" t="s">
        <v>277</v>
      </c>
      <c r="AF11" s="76" t="s">
        <v>259</v>
      </c>
      <c r="AG11" s="76" t="s">
        <v>278</v>
      </c>
      <c r="AH11" s="76"/>
      <c r="AI11" s="76" t="s">
        <v>279</v>
      </c>
      <c r="AJ11" s="62" t="s">
        <v>246</v>
      </c>
    </row>
    <row r="12" spans="2:36" ht="75" hidden="1" x14ac:dyDescent="0.25">
      <c r="B12" s="5" t="s">
        <v>141</v>
      </c>
      <c r="C12" s="62" t="s">
        <v>280</v>
      </c>
      <c r="D12" s="8" t="s">
        <v>281</v>
      </c>
      <c r="E12" s="8" t="s">
        <v>282</v>
      </c>
      <c r="F12" s="7"/>
      <c r="G12" s="6" t="s">
        <v>283</v>
      </c>
      <c r="H12" s="6"/>
      <c r="I12" s="6" t="s">
        <v>200</v>
      </c>
      <c r="J12" s="8" t="s">
        <v>179</v>
      </c>
      <c r="K12" s="8"/>
      <c r="L12" s="8" t="s">
        <v>284</v>
      </c>
      <c r="M12" s="8"/>
      <c r="N12" s="8"/>
      <c r="O12" s="8"/>
      <c r="P12" s="8"/>
      <c r="Q12" s="6"/>
      <c r="R12" s="6"/>
      <c r="S12" s="6">
        <f>Table14[[#This Row],[Current Impact (SC)]]*Table14[[#This Row],[Current Probability (SC)]]</f>
        <v>0</v>
      </c>
      <c r="T12" s="6">
        <v>5</v>
      </c>
      <c r="U12" s="6">
        <v>3</v>
      </c>
      <c r="V12" s="6">
        <v>4</v>
      </c>
      <c r="W12" s="6">
        <f t="shared" si="0"/>
        <v>19</v>
      </c>
      <c r="X12" s="3"/>
      <c r="Y12" s="6" t="s">
        <v>119</v>
      </c>
      <c r="Z12" s="6" t="s">
        <v>207</v>
      </c>
      <c r="AA12" s="6"/>
      <c r="AB12" s="8" t="s">
        <v>208</v>
      </c>
      <c r="AC12" s="75" t="s">
        <v>156</v>
      </c>
      <c r="AD12" s="76"/>
      <c r="AE12" s="76"/>
      <c r="AF12" s="76"/>
      <c r="AG12" s="76"/>
      <c r="AH12" s="76"/>
      <c r="AI12" s="62"/>
      <c r="AJ12" s="62" t="s">
        <v>211</v>
      </c>
    </row>
    <row r="13" spans="2:36" ht="125" hidden="1" x14ac:dyDescent="0.25">
      <c r="B13" s="5" t="s">
        <v>125</v>
      </c>
      <c r="C13" s="62" t="s">
        <v>285</v>
      </c>
      <c r="D13" s="8" t="s">
        <v>286</v>
      </c>
      <c r="E13" s="8" t="s">
        <v>287</v>
      </c>
      <c r="F13" s="7">
        <v>46078</v>
      </c>
      <c r="G13" s="6" t="s">
        <v>288</v>
      </c>
      <c r="H13" s="6"/>
      <c r="I13" s="6" t="s">
        <v>160</v>
      </c>
      <c r="J13" s="8" t="s">
        <v>131</v>
      </c>
      <c r="K13" s="8" t="s">
        <v>161</v>
      </c>
      <c r="L13" s="8" t="s">
        <v>289</v>
      </c>
      <c r="M13" s="8" t="s">
        <v>290</v>
      </c>
      <c r="N13" s="8" t="s">
        <v>204</v>
      </c>
      <c r="O13" s="8" t="s">
        <v>291</v>
      </c>
      <c r="P13" s="8" t="s">
        <v>201</v>
      </c>
      <c r="Q13" s="6"/>
      <c r="R13" s="6"/>
      <c r="S13" s="6">
        <f>Table14[[#This Row],[Current Impact (SC)]]*Table14[[#This Row],[Current Probability (SC)]]</f>
        <v>0</v>
      </c>
      <c r="T13" s="6">
        <v>1</v>
      </c>
      <c r="U13" s="6">
        <v>5</v>
      </c>
      <c r="V13" s="6">
        <v>5</v>
      </c>
      <c r="W13" s="6">
        <f t="shared" si="0"/>
        <v>10</v>
      </c>
      <c r="X13" s="3"/>
      <c r="Y13" s="6" t="s">
        <v>116</v>
      </c>
      <c r="Z13" s="6" t="str">
        <f>IF(B13="Issue","Reduce","")</f>
        <v>Reduce</v>
      </c>
      <c r="AA13" s="6"/>
      <c r="AB13" s="8" t="s">
        <v>292</v>
      </c>
      <c r="AC13" s="75" t="s">
        <v>156</v>
      </c>
      <c r="AD13" s="76" t="s">
        <v>293</v>
      </c>
      <c r="AE13" s="76"/>
      <c r="AF13" s="76"/>
      <c r="AG13" s="76"/>
      <c r="AH13" s="76"/>
      <c r="AI13" s="76" t="s">
        <v>294</v>
      </c>
      <c r="AJ13" s="62" t="s">
        <v>246</v>
      </c>
    </row>
    <row r="14" spans="2:36" ht="153" hidden="1" customHeight="1" x14ac:dyDescent="0.25">
      <c r="B14" s="5" t="s">
        <v>125</v>
      </c>
      <c r="C14" s="62" t="s">
        <v>295</v>
      </c>
      <c r="D14" s="8" t="s">
        <v>296</v>
      </c>
      <c r="E14" s="8" t="s">
        <v>297</v>
      </c>
      <c r="F14" s="7">
        <v>46064</v>
      </c>
      <c r="G14" s="6" t="s">
        <v>215</v>
      </c>
      <c r="H14" s="6"/>
      <c r="I14" s="6" t="s">
        <v>160</v>
      </c>
      <c r="J14" s="8" t="s">
        <v>131</v>
      </c>
      <c r="K14" s="8" t="s">
        <v>161</v>
      </c>
      <c r="L14" s="8" t="s">
        <v>298</v>
      </c>
      <c r="M14" s="8" t="s">
        <v>163</v>
      </c>
      <c r="N14" s="8" t="s">
        <v>135</v>
      </c>
      <c r="O14" s="8" t="s">
        <v>299</v>
      </c>
      <c r="P14" s="8" t="s">
        <v>300</v>
      </c>
      <c r="Q14" s="6"/>
      <c r="R14" s="6"/>
      <c r="S14" s="6">
        <f>Table14[[#This Row],[Current Impact (SC)]]*Table14[[#This Row],[Current Probability (SC)]]</f>
        <v>0</v>
      </c>
      <c r="T14" s="6">
        <v>1</v>
      </c>
      <c r="U14" s="6">
        <v>5</v>
      </c>
      <c r="V14" s="6">
        <v>5</v>
      </c>
      <c r="W14" s="6">
        <f t="shared" si="0"/>
        <v>10</v>
      </c>
      <c r="X14" s="3"/>
      <c r="Y14" s="6" t="s">
        <v>116</v>
      </c>
      <c r="Z14" s="6" t="str">
        <f>IF(B14="Issue","Reduce","")</f>
        <v>Reduce</v>
      </c>
      <c r="AA14" s="6"/>
      <c r="AB14" s="8" t="s">
        <v>208</v>
      </c>
      <c r="AC14" s="75" t="s">
        <v>156</v>
      </c>
      <c r="AD14" s="76" t="s">
        <v>301</v>
      </c>
      <c r="AE14" s="76" t="s">
        <v>302</v>
      </c>
      <c r="AF14" s="76" t="s">
        <v>303</v>
      </c>
      <c r="AG14" s="76" t="s">
        <v>304</v>
      </c>
      <c r="AH14" s="76"/>
      <c r="AI14" s="76" t="s">
        <v>305</v>
      </c>
      <c r="AJ14" s="62" t="s">
        <v>246</v>
      </c>
    </row>
    <row r="15" spans="2:36" ht="187.5" hidden="1" x14ac:dyDescent="0.25">
      <c r="B15" s="5" t="s">
        <v>125</v>
      </c>
      <c r="C15" s="62" t="s">
        <v>306</v>
      </c>
      <c r="D15" s="8" t="s">
        <v>307</v>
      </c>
      <c r="E15" s="8" t="s">
        <v>308</v>
      </c>
      <c r="F15" s="7">
        <v>46064</v>
      </c>
      <c r="G15" s="6" t="s">
        <v>309</v>
      </c>
      <c r="H15" s="6"/>
      <c r="I15" s="8" t="s">
        <v>146</v>
      </c>
      <c r="J15" s="8" t="s">
        <v>131</v>
      </c>
      <c r="K15" s="8" t="s">
        <v>172</v>
      </c>
      <c r="L15" s="8" t="s">
        <v>310</v>
      </c>
      <c r="M15" s="8" t="s">
        <v>174</v>
      </c>
      <c r="N15" s="8" t="s">
        <v>135</v>
      </c>
      <c r="O15" s="8" t="s">
        <v>311</v>
      </c>
      <c r="P15" s="8" t="s">
        <v>312</v>
      </c>
      <c r="Q15" s="6"/>
      <c r="R15" s="6"/>
      <c r="S15" s="6">
        <f>Table14[[#This Row],[Current Impact (SC)]]*Table14[[#This Row],[Current Probability (SC)]]</f>
        <v>0</v>
      </c>
      <c r="T15" s="6">
        <v>3</v>
      </c>
      <c r="U15" s="6">
        <v>5</v>
      </c>
      <c r="V15" s="6">
        <v>5</v>
      </c>
      <c r="W15" s="6">
        <f t="shared" si="0"/>
        <v>20</v>
      </c>
      <c r="X15" s="3"/>
      <c r="Y15" s="6" t="s">
        <v>119</v>
      </c>
      <c r="Z15" s="6" t="str">
        <f>IF(B15="Issue","Reduce","")</f>
        <v>Reduce</v>
      </c>
      <c r="AA15" s="6"/>
      <c r="AB15" s="8" t="s">
        <v>313</v>
      </c>
      <c r="AC15" s="75" t="s">
        <v>156</v>
      </c>
      <c r="AD15" s="76" t="s">
        <v>314</v>
      </c>
      <c r="AE15" s="76" t="s">
        <v>315</v>
      </c>
      <c r="AF15" s="76" t="s">
        <v>204</v>
      </c>
      <c r="AG15" s="76" t="s">
        <v>304</v>
      </c>
      <c r="AH15" s="76"/>
      <c r="AI15" s="76" t="s">
        <v>316</v>
      </c>
      <c r="AJ15" s="76" t="s">
        <v>317</v>
      </c>
    </row>
    <row r="16" spans="2:36" ht="75" hidden="1" x14ac:dyDescent="0.25">
      <c r="B16" s="5" t="s">
        <v>141</v>
      </c>
      <c r="C16" s="62" t="s">
        <v>318</v>
      </c>
      <c r="D16" s="8" t="s">
        <v>319</v>
      </c>
      <c r="E16" s="8" t="s">
        <v>320</v>
      </c>
      <c r="F16" s="7">
        <v>46064</v>
      </c>
      <c r="G16" s="6" t="s">
        <v>215</v>
      </c>
      <c r="H16" s="6"/>
      <c r="I16" s="6" t="s">
        <v>200</v>
      </c>
      <c r="J16" s="8" t="s">
        <v>179</v>
      </c>
      <c r="K16" s="57"/>
      <c r="L16" s="8" t="s">
        <v>321</v>
      </c>
      <c r="M16" s="8" t="s">
        <v>322</v>
      </c>
      <c r="N16" s="8" t="s">
        <v>323</v>
      </c>
      <c r="O16" s="8" t="s">
        <v>324</v>
      </c>
      <c r="P16" s="8" t="s">
        <v>201</v>
      </c>
      <c r="Q16" s="6"/>
      <c r="R16" s="6"/>
      <c r="S16" s="6">
        <f>Table14[[#This Row],[Current Impact (SC)]]*Table14[[#This Row],[Current Probability (SC)]]</f>
        <v>0</v>
      </c>
      <c r="T16" s="6">
        <v>4</v>
      </c>
      <c r="U16" s="6">
        <v>1</v>
      </c>
      <c r="V16" s="6">
        <v>3</v>
      </c>
      <c r="W16" s="6">
        <f t="shared" si="0"/>
        <v>7</v>
      </c>
      <c r="X16" s="3"/>
      <c r="Y16" s="6" t="s">
        <v>113</v>
      </c>
      <c r="Z16" s="6" t="s">
        <v>325</v>
      </c>
      <c r="AA16" s="6"/>
      <c r="AB16" s="8" t="s">
        <v>208</v>
      </c>
      <c r="AC16" s="75" t="s">
        <v>156</v>
      </c>
      <c r="AD16" s="76"/>
      <c r="AE16" s="76"/>
      <c r="AF16" s="76"/>
      <c r="AG16" s="76"/>
      <c r="AH16" s="76"/>
      <c r="AI16" s="62"/>
      <c r="AJ16" s="62" t="s">
        <v>211</v>
      </c>
    </row>
    <row r="17" spans="2:36" ht="150" hidden="1" x14ac:dyDescent="0.25">
      <c r="B17" s="5" t="s">
        <v>125</v>
      </c>
      <c r="C17" s="62" t="s">
        <v>157</v>
      </c>
      <c r="D17" s="8" t="s">
        <v>326</v>
      </c>
      <c r="E17" s="8" t="s">
        <v>327</v>
      </c>
      <c r="F17" s="7"/>
      <c r="G17" s="6" t="s">
        <v>215</v>
      </c>
      <c r="H17" s="6"/>
      <c r="I17" s="6"/>
      <c r="J17" s="8"/>
      <c r="K17" s="8"/>
      <c r="L17" s="8"/>
      <c r="M17" s="8" t="s">
        <v>328</v>
      </c>
      <c r="N17" s="8"/>
      <c r="O17" s="8"/>
      <c r="P17" s="8"/>
      <c r="Q17" s="6"/>
      <c r="R17" s="6"/>
      <c r="S17" s="6">
        <f>Table14[[#This Row],[Current Impact (SC)]]*Table14[[#This Row],[Current Probability (SC)]]</f>
        <v>0</v>
      </c>
      <c r="T17" s="6"/>
      <c r="U17" s="6">
        <v>5</v>
      </c>
      <c r="V17" s="6">
        <v>5</v>
      </c>
      <c r="W17" s="6">
        <f>SUM(Q17*R17+V17)</f>
        <v>5</v>
      </c>
      <c r="X17" s="3"/>
      <c r="Y17" s="6"/>
      <c r="Z17" s="6" t="str">
        <f t="shared" ref="Z17:Z39" si="1">IF(B17="Issue","Reduce","")</f>
        <v>Reduce</v>
      </c>
      <c r="AA17" s="6"/>
      <c r="AB17" s="8" t="s">
        <v>329</v>
      </c>
      <c r="AC17" s="75"/>
      <c r="AD17" s="76" t="s">
        <v>330</v>
      </c>
      <c r="AE17" s="76"/>
      <c r="AF17" s="76"/>
      <c r="AG17" s="76"/>
      <c r="AH17" s="76"/>
      <c r="AI17" s="76" t="s">
        <v>331</v>
      </c>
      <c r="AJ17" s="62" t="s">
        <v>211</v>
      </c>
    </row>
    <row r="18" spans="2:36" ht="100" hidden="1" x14ac:dyDescent="0.25">
      <c r="B18" s="5" t="s">
        <v>125</v>
      </c>
      <c r="C18" s="62" t="s">
        <v>168</v>
      </c>
      <c r="D18" s="8" t="s">
        <v>332</v>
      </c>
      <c r="E18" s="8" t="s">
        <v>333</v>
      </c>
      <c r="F18" s="7"/>
      <c r="G18" s="6" t="s">
        <v>334</v>
      </c>
      <c r="H18" s="6"/>
      <c r="I18" s="6"/>
      <c r="J18" s="8"/>
      <c r="K18" s="8"/>
      <c r="L18" s="8"/>
      <c r="M18" s="8"/>
      <c r="N18" s="8"/>
      <c r="O18" s="8" t="s">
        <v>335</v>
      </c>
      <c r="P18" s="8"/>
      <c r="Q18" s="6"/>
      <c r="R18" s="6"/>
      <c r="S18" s="6">
        <f>Table14[[#This Row],[Current Impact (SC)]]*Table14[[#This Row],[Current Probability (SC)]]</f>
        <v>0</v>
      </c>
      <c r="T18" s="6"/>
      <c r="U18" s="6"/>
      <c r="V18" s="6"/>
      <c r="W18" s="6">
        <f>SUM(Q18*R18+V18)</f>
        <v>0</v>
      </c>
      <c r="X18" s="3"/>
      <c r="Y18" s="6"/>
      <c r="Z18" s="6" t="str">
        <f t="shared" si="1"/>
        <v>Reduce</v>
      </c>
      <c r="AA18" s="6"/>
      <c r="AB18" s="8" t="s">
        <v>336</v>
      </c>
      <c r="AC18" s="75"/>
      <c r="AD18" s="76"/>
      <c r="AE18" s="76"/>
      <c r="AF18" s="76"/>
      <c r="AG18" s="76"/>
      <c r="AH18" s="76"/>
      <c r="AI18" s="62"/>
      <c r="AJ18" s="62" t="s">
        <v>211</v>
      </c>
    </row>
    <row r="19" spans="2:36" ht="99" hidden="1" customHeight="1" x14ac:dyDescent="0.25">
      <c r="B19" s="5" t="s">
        <v>125</v>
      </c>
      <c r="C19" s="62" t="s">
        <v>337</v>
      </c>
      <c r="D19" s="8" t="s">
        <v>338</v>
      </c>
      <c r="E19" s="8" t="s">
        <v>339</v>
      </c>
      <c r="F19" s="7"/>
      <c r="G19" s="6"/>
      <c r="H19" s="6"/>
      <c r="I19" s="6"/>
      <c r="J19" s="8"/>
      <c r="K19" s="8"/>
      <c r="L19" s="8"/>
      <c r="M19" s="8"/>
      <c r="N19" s="8"/>
      <c r="O19" s="8"/>
      <c r="P19" s="8"/>
      <c r="Q19" s="6"/>
      <c r="R19" s="6"/>
      <c r="S19" s="6">
        <f>Table14[[#This Row],[Current Impact (SC)]]*Table14[[#This Row],[Current Probability (SC)]]</f>
        <v>0</v>
      </c>
      <c r="T19" s="6"/>
      <c r="U19" s="6">
        <v>5</v>
      </c>
      <c r="V19" s="6">
        <v>5</v>
      </c>
      <c r="W19" s="6">
        <f>SUM(Q19*R19+V19)</f>
        <v>5</v>
      </c>
      <c r="X19" s="3"/>
      <c r="Y19" s="6"/>
      <c r="Z19" s="6" t="str">
        <f t="shared" si="1"/>
        <v>Reduce</v>
      </c>
      <c r="AA19" s="6"/>
      <c r="AB19" s="8" t="s">
        <v>340</v>
      </c>
      <c r="AC19" s="75"/>
      <c r="AD19" s="76" t="s">
        <v>341</v>
      </c>
      <c r="AE19" s="76"/>
      <c r="AF19" s="76"/>
      <c r="AG19" s="76"/>
      <c r="AH19" s="76"/>
      <c r="AI19" s="76" t="s">
        <v>342</v>
      </c>
      <c r="AJ19" s="76" t="s">
        <v>343</v>
      </c>
    </row>
    <row r="20" spans="2:36" ht="77.150000000000006" hidden="1" customHeight="1" x14ac:dyDescent="0.25">
      <c r="B20" s="5" t="s">
        <v>141</v>
      </c>
      <c r="C20" s="62" t="s">
        <v>344</v>
      </c>
      <c r="D20" s="8" t="s">
        <v>345</v>
      </c>
      <c r="E20" s="8" t="s">
        <v>346</v>
      </c>
      <c r="F20" s="7">
        <v>46078</v>
      </c>
      <c r="G20" s="6" t="s">
        <v>215</v>
      </c>
      <c r="H20" s="6"/>
      <c r="I20" s="6" t="s">
        <v>160</v>
      </c>
      <c r="J20" s="8" t="s">
        <v>183</v>
      </c>
      <c r="K20" s="8" t="s">
        <v>161</v>
      </c>
      <c r="L20" s="8" t="s">
        <v>347</v>
      </c>
      <c r="M20" s="8" t="s">
        <v>348</v>
      </c>
      <c r="N20" s="8" t="s">
        <v>135</v>
      </c>
      <c r="O20" s="8" t="s">
        <v>349</v>
      </c>
      <c r="P20" s="8" t="s">
        <v>201</v>
      </c>
      <c r="Q20" s="6"/>
      <c r="R20" s="6"/>
      <c r="S20" s="6">
        <f>Table14[[#This Row],[Current Impact (SC)]]*Table14[[#This Row],[Current Probability (SC)]]</f>
        <v>0</v>
      </c>
      <c r="T20" s="6"/>
      <c r="U20" s="6"/>
      <c r="V20" s="6"/>
      <c r="W20" s="6">
        <f>SUM(T20*U20+V20)</f>
        <v>0</v>
      </c>
      <c r="X20" s="3"/>
      <c r="Y20" s="6"/>
      <c r="Z20" s="6" t="str">
        <f t="shared" si="1"/>
        <v/>
      </c>
      <c r="AA20" s="6"/>
      <c r="AB20" s="8" t="s">
        <v>350</v>
      </c>
      <c r="AC20" s="75" t="s">
        <v>156</v>
      </c>
      <c r="AD20" s="76"/>
      <c r="AE20" s="76"/>
      <c r="AF20" s="76"/>
      <c r="AG20" s="76"/>
      <c r="AH20" s="76"/>
      <c r="AI20" s="62"/>
      <c r="AJ20" s="62" t="s">
        <v>211</v>
      </c>
    </row>
    <row r="21" spans="2:36" ht="237.5" hidden="1" x14ac:dyDescent="0.25">
      <c r="B21" s="58"/>
      <c r="C21" s="62" t="s">
        <v>351</v>
      </c>
      <c r="D21" s="61" t="s">
        <v>352</v>
      </c>
      <c r="E21" s="61" t="s">
        <v>353</v>
      </c>
      <c r="F21" s="7"/>
      <c r="G21" s="6"/>
      <c r="H21" s="60"/>
      <c r="I21" s="60"/>
      <c r="J21" s="61"/>
      <c r="K21" s="61"/>
      <c r="L21" s="61"/>
      <c r="M21" s="61"/>
      <c r="N21" s="61"/>
      <c r="O21" s="61"/>
      <c r="P21" s="61"/>
      <c r="Q21" s="60"/>
      <c r="R21" s="60"/>
      <c r="S21" s="60">
        <f>Table14[[#This Row],[Current Impact (SC)]]*Table14[[#This Row],[Current Probability (SC)]]</f>
        <v>0</v>
      </c>
      <c r="T21" s="60"/>
      <c r="U21" s="60"/>
      <c r="V21" s="60"/>
      <c r="W21" s="6">
        <f>SUM(T21*U21+V21)</f>
        <v>0</v>
      </c>
      <c r="X21" s="78"/>
      <c r="Y21" s="60"/>
      <c r="Z21" s="60" t="str">
        <f t="shared" si="1"/>
        <v/>
      </c>
      <c r="AA21" s="60"/>
      <c r="AB21" s="61" t="s">
        <v>354</v>
      </c>
      <c r="AC21" s="79"/>
      <c r="AD21" s="76"/>
      <c r="AE21" s="76"/>
      <c r="AF21" s="76"/>
      <c r="AG21" s="76"/>
      <c r="AH21" s="76"/>
      <c r="AI21" s="62"/>
      <c r="AJ21" s="62" t="s">
        <v>211</v>
      </c>
    </row>
    <row r="22" spans="2:36" ht="147.65" hidden="1" customHeight="1" x14ac:dyDescent="0.25">
      <c r="B22" s="58"/>
      <c r="C22" s="62" t="s">
        <v>355</v>
      </c>
      <c r="D22" s="61" t="s">
        <v>356</v>
      </c>
      <c r="E22" s="61"/>
      <c r="F22" s="59"/>
      <c r="G22" s="60"/>
      <c r="H22" s="60"/>
      <c r="I22" s="60"/>
      <c r="J22" s="61"/>
      <c r="K22" s="61"/>
      <c r="L22" s="61"/>
      <c r="M22" s="61"/>
      <c r="N22" s="61"/>
      <c r="O22" s="61"/>
      <c r="P22" s="61"/>
      <c r="Q22" s="60"/>
      <c r="R22" s="60"/>
      <c r="S22" s="60">
        <f>Table14[[#This Row],[Current Impact (SC)]]*Table14[[#This Row],[Current Probability (SC)]]</f>
        <v>0</v>
      </c>
      <c r="T22" s="60"/>
      <c r="U22" s="60"/>
      <c r="V22" s="60"/>
      <c r="W22" s="6">
        <f>SUM(Q22*R22+V22)</f>
        <v>0</v>
      </c>
      <c r="X22" s="3"/>
      <c r="Y22" s="60"/>
      <c r="Z22" s="60" t="str">
        <f t="shared" si="1"/>
        <v/>
      </c>
      <c r="AA22" s="60"/>
      <c r="AB22" s="61" t="s">
        <v>357</v>
      </c>
      <c r="AC22" s="79"/>
      <c r="AD22" s="76"/>
      <c r="AE22" s="76"/>
      <c r="AF22" s="76"/>
      <c r="AG22" s="76"/>
      <c r="AH22" s="76"/>
      <c r="AI22" s="62"/>
      <c r="AJ22" s="62" t="s">
        <v>211</v>
      </c>
    </row>
    <row r="23" spans="2:36" ht="98.15" hidden="1" customHeight="1" x14ac:dyDescent="0.25">
      <c r="B23" s="58" t="s">
        <v>141</v>
      </c>
      <c r="C23" s="62" t="s">
        <v>358</v>
      </c>
      <c r="D23" s="61" t="s">
        <v>359</v>
      </c>
      <c r="E23" s="61" t="s">
        <v>360</v>
      </c>
      <c r="F23" s="59"/>
      <c r="G23" s="60"/>
      <c r="H23" s="60"/>
      <c r="I23" s="60"/>
      <c r="J23" s="61"/>
      <c r="K23" s="61"/>
      <c r="L23" s="61"/>
      <c r="M23" s="61"/>
      <c r="N23" s="61"/>
      <c r="O23" s="61"/>
      <c r="P23" s="61"/>
      <c r="Q23" s="60"/>
      <c r="R23" s="60"/>
      <c r="S23" s="60">
        <f>Table14[[#This Row],[Current Impact (SC)]]*Table14[[#This Row],[Current Probability (SC)]]</f>
        <v>0</v>
      </c>
      <c r="T23" s="60"/>
      <c r="U23" s="60"/>
      <c r="V23" s="60"/>
      <c r="W23" s="60">
        <f>SUM(T23*U23+V23)</f>
        <v>0</v>
      </c>
      <c r="X23" s="3"/>
      <c r="Y23" s="60"/>
      <c r="Z23" s="60" t="str">
        <f t="shared" si="1"/>
        <v/>
      </c>
      <c r="AA23" s="60"/>
      <c r="AB23" s="61" t="s">
        <v>361</v>
      </c>
      <c r="AC23" s="79"/>
      <c r="AD23" s="76"/>
      <c r="AE23" s="76"/>
      <c r="AF23" s="76"/>
      <c r="AG23" s="76"/>
      <c r="AH23" s="76"/>
      <c r="AI23" s="62"/>
      <c r="AJ23" s="62" t="s">
        <v>211</v>
      </c>
    </row>
    <row r="24" spans="2:36" ht="100" hidden="1" x14ac:dyDescent="0.25">
      <c r="B24" s="58"/>
      <c r="C24" s="62" t="s">
        <v>362</v>
      </c>
      <c r="D24" s="61" t="s">
        <v>363</v>
      </c>
      <c r="E24" s="61" t="s">
        <v>364</v>
      </c>
      <c r="F24" s="7"/>
      <c r="G24" s="6"/>
      <c r="H24" s="60"/>
      <c r="I24" s="60"/>
      <c r="J24" s="61"/>
      <c r="K24" s="61"/>
      <c r="L24" s="61"/>
      <c r="M24" s="61"/>
      <c r="N24" s="61"/>
      <c r="O24" s="61"/>
      <c r="P24" s="61"/>
      <c r="Q24" s="60"/>
      <c r="R24" s="60"/>
      <c r="S24" s="60">
        <f>Table14[[#This Row],[Current Impact (SC)]]*Table14[[#This Row],[Current Probability (SC)]]</f>
        <v>0</v>
      </c>
      <c r="T24" s="60"/>
      <c r="U24" s="60"/>
      <c r="V24" s="60"/>
      <c r="W24" s="6">
        <f>SUM(Q24*R24+V24)</f>
        <v>0</v>
      </c>
      <c r="X24" s="3"/>
      <c r="Y24" s="60"/>
      <c r="Z24" s="60" t="str">
        <f t="shared" si="1"/>
        <v/>
      </c>
      <c r="AA24" s="60"/>
      <c r="AB24" s="61"/>
      <c r="AC24" s="79"/>
      <c r="AD24" s="76"/>
      <c r="AE24" s="76"/>
      <c r="AF24" s="76"/>
      <c r="AG24" s="76"/>
      <c r="AH24" s="76"/>
      <c r="AI24" s="62"/>
      <c r="AJ24" s="62" t="s">
        <v>211</v>
      </c>
    </row>
    <row r="25" spans="2:36" ht="112.5" hidden="1" x14ac:dyDescent="0.25">
      <c r="B25" s="58" t="s">
        <v>125</v>
      </c>
      <c r="C25" s="62" t="s">
        <v>365</v>
      </c>
      <c r="D25" s="61" t="s">
        <v>366</v>
      </c>
      <c r="E25" s="61" t="s">
        <v>367</v>
      </c>
      <c r="F25" s="59">
        <v>46064</v>
      </c>
      <c r="G25" s="60" t="s">
        <v>215</v>
      </c>
      <c r="H25" s="60"/>
      <c r="I25" s="60"/>
      <c r="J25" s="61"/>
      <c r="K25" s="61"/>
      <c r="L25" s="61" t="s">
        <v>368</v>
      </c>
      <c r="M25" s="61"/>
      <c r="N25" s="61"/>
      <c r="O25" s="61"/>
      <c r="P25" s="61"/>
      <c r="Q25" s="60"/>
      <c r="R25" s="60"/>
      <c r="S25" s="60">
        <f>Table14[[#This Row],[Current Impact (SC)]]*Table14[[#This Row],[Current Probability (SC)]]</f>
        <v>0</v>
      </c>
      <c r="T25" s="60"/>
      <c r="U25" s="60"/>
      <c r="V25" s="60"/>
      <c r="W25" s="6">
        <f>SUM(T25*U25+V25)</f>
        <v>0</v>
      </c>
      <c r="X25" s="3"/>
      <c r="Y25" s="60"/>
      <c r="Z25" s="60" t="str">
        <f t="shared" si="1"/>
        <v>Reduce</v>
      </c>
      <c r="AA25" s="60"/>
      <c r="AB25" s="61" t="s">
        <v>369</v>
      </c>
      <c r="AC25" s="79" t="s">
        <v>156</v>
      </c>
      <c r="AD25" s="76"/>
      <c r="AE25" s="76"/>
      <c r="AF25" s="76"/>
      <c r="AG25" s="76"/>
      <c r="AH25" s="76"/>
      <c r="AI25" s="76" t="s">
        <v>370</v>
      </c>
      <c r="AJ25" s="62" t="s">
        <v>211</v>
      </c>
    </row>
    <row r="26" spans="2:36" ht="37.5" hidden="1" x14ac:dyDescent="0.25">
      <c r="B26" s="58"/>
      <c r="C26" s="62" t="s">
        <v>371</v>
      </c>
      <c r="D26" s="61" t="s">
        <v>372</v>
      </c>
      <c r="E26" s="61"/>
      <c r="F26" s="59"/>
      <c r="G26" s="60"/>
      <c r="H26" s="60"/>
      <c r="I26" s="60"/>
      <c r="J26" s="61"/>
      <c r="K26" s="61"/>
      <c r="L26" s="61"/>
      <c r="M26" s="61"/>
      <c r="N26" s="61"/>
      <c r="O26" s="61"/>
      <c r="P26" s="61"/>
      <c r="Q26" s="60"/>
      <c r="R26" s="60"/>
      <c r="S26" s="60">
        <f>Table14[[#This Row],[Current Impact (SC)]]*Table14[[#This Row],[Current Probability (SC)]]</f>
        <v>0</v>
      </c>
      <c r="T26" s="60"/>
      <c r="U26" s="60"/>
      <c r="V26" s="60"/>
      <c r="W26" s="60">
        <f t="shared" ref="W26:W39" si="2">SUM(Q26*R26+V26)</f>
        <v>0</v>
      </c>
      <c r="X26" s="3"/>
      <c r="Y26" s="60"/>
      <c r="Z26" s="60" t="str">
        <f t="shared" si="1"/>
        <v/>
      </c>
      <c r="AA26" s="60"/>
      <c r="AB26" s="61"/>
      <c r="AC26" s="79"/>
      <c r="AD26" s="76"/>
      <c r="AE26" s="76"/>
      <c r="AF26" s="76"/>
      <c r="AG26" s="76"/>
      <c r="AH26" s="76"/>
      <c r="AI26" s="62"/>
      <c r="AJ26" s="62" t="s">
        <v>211</v>
      </c>
    </row>
    <row r="27" spans="2:36" ht="37.5" hidden="1" x14ac:dyDescent="0.25">
      <c r="B27" s="58"/>
      <c r="C27" s="62" t="s">
        <v>373</v>
      </c>
      <c r="D27" s="61" t="s">
        <v>374</v>
      </c>
      <c r="E27" s="61"/>
      <c r="F27" s="59"/>
      <c r="G27" s="60"/>
      <c r="H27" s="60"/>
      <c r="I27" s="60"/>
      <c r="J27" s="61"/>
      <c r="K27" s="61"/>
      <c r="L27" s="61"/>
      <c r="M27" s="61"/>
      <c r="N27" s="61"/>
      <c r="O27" s="61"/>
      <c r="P27" s="61"/>
      <c r="Q27" s="60"/>
      <c r="R27" s="60"/>
      <c r="S27" s="60">
        <f>Table14[[#This Row],[Current Impact (SC)]]*Table14[[#This Row],[Current Probability (SC)]]</f>
        <v>0</v>
      </c>
      <c r="T27" s="60"/>
      <c r="U27" s="60"/>
      <c r="V27" s="60"/>
      <c r="W27" s="60">
        <f t="shared" si="2"/>
        <v>0</v>
      </c>
      <c r="X27" s="3"/>
      <c r="Y27" s="60"/>
      <c r="Z27" s="60" t="str">
        <f t="shared" si="1"/>
        <v/>
      </c>
      <c r="AA27" s="60"/>
      <c r="AB27" s="61" t="s">
        <v>375</v>
      </c>
      <c r="AC27" s="79"/>
      <c r="AD27" s="76"/>
      <c r="AE27" s="76"/>
      <c r="AF27" s="76"/>
      <c r="AG27" s="76"/>
      <c r="AH27" s="76"/>
      <c r="AI27" s="76" t="s">
        <v>376</v>
      </c>
      <c r="AJ27" s="62" t="s">
        <v>211</v>
      </c>
    </row>
    <row r="28" spans="2:36" ht="87.5" hidden="1" x14ac:dyDescent="0.25">
      <c r="B28" s="58" t="s">
        <v>141</v>
      </c>
      <c r="C28" s="62" t="s">
        <v>377</v>
      </c>
      <c r="D28" s="61" t="s">
        <v>378</v>
      </c>
      <c r="E28" s="61" t="s">
        <v>379</v>
      </c>
      <c r="F28" s="7">
        <v>46064</v>
      </c>
      <c r="G28" s="6" t="s">
        <v>215</v>
      </c>
      <c r="H28" s="60"/>
      <c r="I28" s="60" t="s">
        <v>380</v>
      </c>
      <c r="J28" s="61" t="s">
        <v>147</v>
      </c>
      <c r="K28" s="61" t="s">
        <v>381</v>
      </c>
      <c r="L28" s="61" t="s">
        <v>382</v>
      </c>
      <c r="M28" s="61" t="s">
        <v>383</v>
      </c>
      <c r="N28" s="61" t="s">
        <v>204</v>
      </c>
      <c r="O28" s="61" t="s">
        <v>384</v>
      </c>
      <c r="P28" s="61" t="s">
        <v>385</v>
      </c>
      <c r="Q28" s="60"/>
      <c r="R28" s="60"/>
      <c r="S28" s="60">
        <f>Table14[[#This Row],[Current Impact (SC)]]*Table14[[#This Row],[Current Probability (SC)]]</f>
        <v>0</v>
      </c>
      <c r="T28" s="60"/>
      <c r="U28" s="60"/>
      <c r="V28" s="60"/>
      <c r="W28" s="60">
        <f t="shared" si="2"/>
        <v>0</v>
      </c>
      <c r="X28" s="3"/>
      <c r="Y28" s="60"/>
      <c r="Z28" s="60" t="str">
        <f t="shared" si="1"/>
        <v/>
      </c>
      <c r="AA28" s="60"/>
      <c r="AB28" s="61" t="s">
        <v>386</v>
      </c>
      <c r="AC28" s="79" t="s">
        <v>156</v>
      </c>
      <c r="AD28" s="76"/>
      <c r="AE28" s="76"/>
      <c r="AF28" s="76"/>
      <c r="AG28" s="76"/>
      <c r="AH28" s="76"/>
      <c r="AI28" s="62" t="s">
        <v>387</v>
      </c>
      <c r="AJ28" s="62" t="s">
        <v>211</v>
      </c>
    </row>
    <row r="29" spans="2:36" ht="49.4" hidden="1" customHeight="1" x14ac:dyDescent="0.25">
      <c r="B29" s="5"/>
      <c r="C29" s="62" t="s">
        <v>388</v>
      </c>
      <c r="D29" s="8" t="s">
        <v>389</v>
      </c>
      <c r="E29" s="8"/>
      <c r="F29" s="7"/>
      <c r="G29" s="6"/>
      <c r="H29" s="6"/>
      <c r="I29" s="6"/>
      <c r="J29" s="8"/>
      <c r="K29" s="8"/>
      <c r="L29" s="8"/>
      <c r="M29" s="8"/>
      <c r="N29" s="8"/>
      <c r="O29" s="8"/>
      <c r="P29" s="8"/>
      <c r="Q29" s="6"/>
      <c r="R29" s="6"/>
      <c r="S29" s="6">
        <f>Table14[[#This Row],[Current Impact (SC)]]*Table14[[#This Row],[Current Probability (SC)]]</f>
        <v>0</v>
      </c>
      <c r="T29" s="6"/>
      <c r="U29" s="6"/>
      <c r="V29" s="6"/>
      <c r="W29" s="6">
        <f t="shared" si="2"/>
        <v>0</v>
      </c>
      <c r="X29" s="3"/>
      <c r="Y29" s="6"/>
      <c r="Z29" s="6" t="str">
        <f t="shared" si="1"/>
        <v/>
      </c>
      <c r="AA29" s="6"/>
      <c r="AB29" s="8"/>
      <c r="AC29" s="75"/>
      <c r="AD29" s="76"/>
      <c r="AE29" s="76"/>
      <c r="AF29" s="76"/>
      <c r="AG29" s="76"/>
      <c r="AH29" s="76"/>
      <c r="AI29" s="62" t="s">
        <v>390</v>
      </c>
      <c r="AJ29" s="62" t="s">
        <v>211</v>
      </c>
    </row>
    <row r="30" spans="2:36" ht="87.65" hidden="1" customHeight="1" x14ac:dyDescent="0.25">
      <c r="B30" s="58"/>
      <c r="C30" s="62" t="s">
        <v>391</v>
      </c>
      <c r="D30" s="61" t="s">
        <v>392</v>
      </c>
      <c r="E30" s="61"/>
      <c r="F30" s="59"/>
      <c r="G30" s="60"/>
      <c r="H30" s="60"/>
      <c r="I30" s="60"/>
      <c r="J30" s="61"/>
      <c r="K30" s="61"/>
      <c r="L30" s="61"/>
      <c r="M30" s="61"/>
      <c r="N30" s="61"/>
      <c r="O30" s="61"/>
      <c r="P30" s="61"/>
      <c r="Q30" s="60"/>
      <c r="R30" s="60"/>
      <c r="S30" s="60">
        <f>Table14[[#This Row],[Current Impact (SC)]]*Table14[[#This Row],[Current Probability (SC)]]</f>
        <v>0</v>
      </c>
      <c r="T30" s="60"/>
      <c r="U30" s="60"/>
      <c r="V30" s="60"/>
      <c r="W30" s="60">
        <f t="shared" si="2"/>
        <v>0</v>
      </c>
      <c r="X30" s="3"/>
      <c r="Y30" s="60"/>
      <c r="Z30" s="60" t="str">
        <f t="shared" si="1"/>
        <v/>
      </c>
      <c r="AA30" s="60"/>
      <c r="AB30" s="61" t="s">
        <v>393</v>
      </c>
      <c r="AC30" s="79"/>
      <c r="AD30" s="76"/>
      <c r="AE30" s="76"/>
      <c r="AF30" s="76"/>
      <c r="AG30" s="76"/>
      <c r="AH30" s="76"/>
      <c r="AI30" s="62"/>
      <c r="AJ30" s="62" t="s">
        <v>211</v>
      </c>
    </row>
    <row r="31" spans="2:36" ht="25" hidden="1" x14ac:dyDescent="0.25">
      <c r="B31" s="58"/>
      <c r="C31" s="62" t="s">
        <v>394</v>
      </c>
      <c r="D31" s="61" t="s">
        <v>395</v>
      </c>
      <c r="E31" s="61"/>
      <c r="F31" s="59"/>
      <c r="G31" s="60"/>
      <c r="H31" s="60"/>
      <c r="I31" s="60"/>
      <c r="J31" s="61"/>
      <c r="K31" s="61"/>
      <c r="L31" s="61"/>
      <c r="M31" s="61"/>
      <c r="N31" s="61"/>
      <c r="O31" s="61"/>
      <c r="P31" s="61"/>
      <c r="Q31" s="60"/>
      <c r="R31" s="60"/>
      <c r="S31" s="60">
        <f>Table14[[#This Row],[Current Impact (SC)]]*Table14[[#This Row],[Current Probability (SC)]]</f>
        <v>0</v>
      </c>
      <c r="T31" s="60"/>
      <c r="U31" s="60"/>
      <c r="V31" s="60"/>
      <c r="W31" s="60">
        <f t="shared" si="2"/>
        <v>0</v>
      </c>
      <c r="X31" s="3"/>
      <c r="Y31" s="60"/>
      <c r="Z31" s="60" t="str">
        <f t="shared" si="1"/>
        <v/>
      </c>
      <c r="AA31" s="60"/>
      <c r="AB31" s="61" t="s">
        <v>375</v>
      </c>
      <c r="AC31" s="79"/>
      <c r="AD31" s="76"/>
      <c r="AE31" s="76"/>
      <c r="AF31" s="76"/>
      <c r="AG31" s="76"/>
      <c r="AH31" s="76"/>
      <c r="AI31" s="62"/>
      <c r="AJ31" s="62" t="s">
        <v>211</v>
      </c>
    </row>
    <row r="32" spans="2:36" ht="12.5" x14ac:dyDescent="0.25">
      <c r="B32" s="58"/>
      <c r="C32" s="62" t="s">
        <v>396</v>
      </c>
      <c r="D32" s="61"/>
      <c r="E32" s="61"/>
      <c r="F32" s="59"/>
      <c r="G32" s="60"/>
      <c r="H32" s="60"/>
      <c r="I32" s="60"/>
      <c r="J32" s="61"/>
      <c r="K32" s="61"/>
      <c r="L32" s="61"/>
      <c r="M32" s="61"/>
      <c r="N32" s="61"/>
      <c r="O32" s="61"/>
      <c r="P32" s="61"/>
      <c r="Q32" s="60"/>
      <c r="R32" s="60"/>
      <c r="S32" s="60">
        <f>Table14[[#This Row],[Current Impact (SC)]]*Table14[[#This Row],[Current Probability (SC)]]</f>
        <v>0</v>
      </c>
      <c r="T32" s="60"/>
      <c r="U32" s="60"/>
      <c r="V32" s="60"/>
      <c r="W32" s="60">
        <f t="shared" si="2"/>
        <v>0</v>
      </c>
      <c r="X32" s="3"/>
      <c r="Y32" s="60"/>
      <c r="Z32" s="60" t="str">
        <f t="shared" si="1"/>
        <v/>
      </c>
      <c r="AA32" s="60"/>
      <c r="AB32" s="61"/>
      <c r="AC32" s="79"/>
      <c r="AD32" s="76"/>
      <c r="AE32" s="76"/>
      <c r="AF32" s="76"/>
      <c r="AG32" s="76"/>
      <c r="AH32" s="76"/>
      <c r="AI32" s="62"/>
      <c r="AJ32" s="62"/>
    </row>
    <row r="33" spans="2:36" ht="25" hidden="1" x14ac:dyDescent="0.25">
      <c r="B33" s="58"/>
      <c r="C33" s="62" t="s">
        <v>397</v>
      </c>
      <c r="D33" s="61" t="s">
        <v>398</v>
      </c>
      <c r="E33" s="61"/>
      <c r="F33" s="59"/>
      <c r="G33" s="60"/>
      <c r="H33" s="60"/>
      <c r="I33" s="60"/>
      <c r="J33" s="61"/>
      <c r="K33" s="61"/>
      <c r="L33" s="61"/>
      <c r="M33" s="61"/>
      <c r="N33" s="61"/>
      <c r="O33" s="61"/>
      <c r="P33" s="61"/>
      <c r="Q33" s="60"/>
      <c r="R33" s="60"/>
      <c r="S33" s="60">
        <f>Table14[[#This Row],[Current Impact (SC)]]*Table14[[#This Row],[Current Probability (SC)]]</f>
        <v>0</v>
      </c>
      <c r="T33" s="60"/>
      <c r="U33" s="60"/>
      <c r="V33" s="60"/>
      <c r="W33" s="60">
        <f t="shared" si="2"/>
        <v>0</v>
      </c>
      <c r="X33" s="3"/>
      <c r="Y33" s="60"/>
      <c r="Z33" s="60" t="str">
        <f t="shared" si="1"/>
        <v/>
      </c>
      <c r="AA33" s="60"/>
      <c r="AB33" s="61" t="s">
        <v>375</v>
      </c>
      <c r="AC33" s="79"/>
      <c r="AD33" s="76"/>
      <c r="AE33" s="76"/>
      <c r="AF33" s="76"/>
      <c r="AG33" s="76"/>
      <c r="AH33" s="76"/>
      <c r="AI33" s="62"/>
      <c r="AJ33" s="62" t="s">
        <v>211</v>
      </c>
    </row>
    <row r="34" spans="2:36" ht="325" hidden="1" x14ac:dyDescent="0.25">
      <c r="B34" s="58"/>
      <c r="C34" s="62" t="s">
        <v>399</v>
      </c>
      <c r="D34" s="61" t="s">
        <v>400</v>
      </c>
      <c r="E34" s="61" t="s">
        <v>401</v>
      </c>
      <c r="F34" s="59"/>
      <c r="G34" s="60" t="s">
        <v>129</v>
      </c>
      <c r="H34" s="60"/>
      <c r="I34" s="60"/>
      <c r="J34" s="61"/>
      <c r="K34" s="61"/>
      <c r="L34" s="61"/>
      <c r="M34" s="61"/>
      <c r="N34" s="61"/>
      <c r="O34" s="61"/>
      <c r="P34" s="61"/>
      <c r="Q34" s="60"/>
      <c r="R34" s="60"/>
      <c r="S34" s="60">
        <f>Table14[[#This Row],[Current Impact (SC)]]*Table14[[#This Row],[Current Probability (SC)]]</f>
        <v>0</v>
      </c>
      <c r="T34" s="60"/>
      <c r="U34" s="60">
        <v>5</v>
      </c>
      <c r="V34" s="60">
        <v>5</v>
      </c>
      <c r="W34" s="60">
        <f t="shared" si="2"/>
        <v>5</v>
      </c>
      <c r="X34" s="3"/>
      <c r="Y34" s="60"/>
      <c r="Z34" s="60" t="str">
        <f t="shared" si="1"/>
        <v/>
      </c>
      <c r="AA34" s="60"/>
      <c r="AB34" s="61" t="s">
        <v>402</v>
      </c>
      <c r="AC34" s="79"/>
      <c r="AD34" s="76" t="s">
        <v>403</v>
      </c>
      <c r="AE34" s="76"/>
      <c r="AF34" s="76"/>
      <c r="AG34" s="76"/>
      <c r="AH34" s="76"/>
      <c r="AI34" s="76" t="s">
        <v>404</v>
      </c>
      <c r="AJ34" s="62" t="s">
        <v>211</v>
      </c>
    </row>
    <row r="35" spans="2:36" ht="12.5" x14ac:dyDescent="0.25">
      <c r="B35" s="58"/>
      <c r="C35" s="62" t="s">
        <v>405</v>
      </c>
      <c r="D35" s="61"/>
      <c r="E35" s="61"/>
      <c r="F35" s="59"/>
      <c r="G35" s="60"/>
      <c r="H35" s="60"/>
      <c r="I35" s="60"/>
      <c r="J35" s="61"/>
      <c r="K35" s="61"/>
      <c r="L35" s="61"/>
      <c r="M35" s="61"/>
      <c r="N35" s="61"/>
      <c r="O35" s="61"/>
      <c r="P35" s="61"/>
      <c r="Q35" s="60"/>
      <c r="R35" s="60"/>
      <c r="S35" s="60">
        <f>Table14[[#This Row],[Current Impact (SC)]]*Table14[[#This Row],[Current Probability (SC)]]</f>
        <v>0</v>
      </c>
      <c r="T35" s="60"/>
      <c r="U35" s="60"/>
      <c r="V35" s="60"/>
      <c r="W35" s="60">
        <f t="shared" si="2"/>
        <v>0</v>
      </c>
      <c r="X35" s="3"/>
      <c r="Y35" s="60"/>
      <c r="Z35" s="60" t="str">
        <f t="shared" si="1"/>
        <v/>
      </c>
      <c r="AA35" s="60"/>
      <c r="AB35" s="61"/>
      <c r="AC35" s="79"/>
      <c r="AD35" s="76"/>
      <c r="AE35" s="76"/>
      <c r="AF35" s="76"/>
      <c r="AG35" s="76"/>
      <c r="AH35" s="76"/>
      <c r="AI35" s="62"/>
      <c r="AJ35" s="62"/>
    </row>
    <row r="36" spans="2:36" ht="12.5" x14ac:dyDescent="0.25">
      <c r="B36" s="58"/>
      <c r="C36" s="62" t="s">
        <v>406</v>
      </c>
      <c r="D36" s="61"/>
      <c r="E36" s="61"/>
      <c r="F36" s="59"/>
      <c r="G36" s="60"/>
      <c r="H36" s="60"/>
      <c r="I36" s="60"/>
      <c r="J36" s="61"/>
      <c r="K36" s="61"/>
      <c r="L36" s="61"/>
      <c r="M36" s="61"/>
      <c r="N36" s="61"/>
      <c r="O36" s="61"/>
      <c r="P36" s="61"/>
      <c r="Q36" s="60"/>
      <c r="R36" s="60"/>
      <c r="S36" s="60">
        <f>Table14[[#This Row],[Current Impact (SC)]]*Table14[[#This Row],[Current Probability (SC)]]</f>
        <v>0</v>
      </c>
      <c r="T36" s="60"/>
      <c r="U36" s="60"/>
      <c r="V36" s="60"/>
      <c r="W36" s="60">
        <f t="shared" si="2"/>
        <v>0</v>
      </c>
      <c r="X36" s="3"/>
      <c r="Y36" s="60"/>
      <c r="Z36" s="60" t="str">
        <f t="shared" si="1"/>
        <v/>
      </c>
      <c r="AA36" s="60"/>
      <c r="AB36" s="61"/>
      <c r="AC36" s="79"/>
      <c r="AD36" s="76"/>
      <c r="AE36" s="76"/>
      <c r="AF36" s="76"/>
      <c r="AG36" s="76"/>
      <c r="AH36" s="76"/>
      <c r="AI36" s="62"/>
      <c r="AJ36" s="62"/>
    </row>
    <row r="37" spans="2:36" ht="12.5" x14ac:dyDescent="0.25">
      <c r="B37" s="58"/>
      <c r="C37" s="62" t="s">
        <v>407</v>
      </c>
      <c r="D37" s="61"/>
      <c r="E37" s="61"/>
      <c r="F37" s="59"/>
      <c r="G37" s="60"/>
      <c r="H37" s="60"/>
      <c r="I37" s="60"/>
      <c r="J37" s="61"/>
      <c r="K37" s="61"/>
      <c r="L37" s="61"/>
      <c r="M37" s="61"/>
      <c r="N37" s="61"/>
      <c r="O37" s="61"/>
      <c r="P37" s="61"/>
      <c r="Q37" s="60"/>
      <c r="R37" s="60"/>
      <c r="S37" s="60">
        <f>Table14[[#This Row],[Current Impact (SC)]]*Table14[[#This Row],[Current Probability (SC)]]</f>
        <v>0</v>
      </c>
      <c r="T37" s="60"/>
      <c r="U37" s="60"/>
      <c r="V37" s="60"/>
      <c r="W37" s="60">
        <f t="shared" si="2"/>
        <v>0</v>
      </c>
      <c r="X37" s="3"/>
      <c r="Y37" s="60"/>
      <c r="Z37" s="60" t="str">
        <f t="shared" si="1"/>
        <v/>
      </c>
      <c r="AA37" s="60"/>
      <c r="AB37" s="61"/>
      <c r="AC37" s="79"/>
      <c r="AD37" s="76"/>
      <c r="AE37" s="76"/>
      <c r="AF37" s="76"/>
      <c r="AG37" s="76"/>
      <c r="AH37" s="76"/>
      <c r="AI37" s="62"/>
      <c r="AJ37" s="62"/>
    </row>
    <row r="38" spans="2:36" ht="12.5" x14ac:dyDescent="0.25">
      <c r="B38" s="58"/>
      <c r="C38" s="62"/>
      <c r="D38" s="61"/>
      <c r="E38" s="61"/>
      <c r="F38" s="59"/>
      <c r="G38" s="60"/>
      <c r="H38" s="60"/>
      <c r="I38" s="60"/>
      <c r="J38" s="61"/>
      <c r="K38" s="61"/>
      <c r="L38" s="61"/>
      <c r="M38" s="61"/>
      <c r="N38" s="61"/>
      <c r="O38" s="61"/>
      <c r="P38" s="61"/>
      <c r="Q38" s="60"/>
      <c r="R38" s="60"/>
      <c r="S38" s="60">
        <f>Table14[[#This Row],[Current Impact (SC)]]*Table14[[#This Row],[Current Probability (SC)]]</f>
        <v>0</v>
      </c>
      <c r="T38" s="60"/>
      <c r="U38" s="60"/>
      <c r="V38" s="60"/>
      <c r="W38" s="60">
        <f t="shared" si="2"/>
        <v>0</v>
      </c>
      <c r="X38" s="3"/>
      <c r="Y38" s="60"/>
      <c r="Z38" s="60" t="str">
        <f t="shared" si="1"/>
        <v/>
      </c>
      <c r="AA38" s="60"/>
      <c r="AB38" s="61"/>
      <c r="AC38" s="79"/>
      <c r="AD38" s="76"/>
      <c r="AE38" s="76"/>
      <c r="AF38" s="76"/>
      <c r="AG38" s="76"/>
      <c r="AH38" s="76"/>
      <c r="AI38" s="62"/>
      <c r="AJ38" s="62"/>
    </row>
    <row r="39" spans="2:36" ht="82.5" hidden="1" customHeight="1" x14ac:dyDescent="0.25">
      <c r="B39" s="5" t="s">
        <v>125</v>
      </c>
      <c r="C39" s="62" t="s">
        <v>408</v>
      </c>
      <c r="D39" s="8" t="s">
        <v>409</v>
      </c>
      <c r="E39" s="8" t="s">
        <v>410</v>
      </c>
      <c r="F39" s="7"/>
      <c r="G39" s="6"/>
      <c r="H39" s="6"/>
      <c r="I39" s="6"/>
      <c r="J39" s="8"/>
      <c r="K39" s="8"/>
      <c r="L39" s="8"/>
      <c r="M39" s="8"/>
      <c r="N39" s="61"/>
      <c r="O39" s="8"/>
      <c r="P39" s="61"/>
      <c r="Q39" s="6"/>
      <c r="R39" s="6"/>
      <c r="S39" s="6">
        <f>Table14[[#This Row],[Current Impact (SC)]]*Table14[[#This Row],[Current Probability (SC)]]</f>
        <v>0</v>
      </c>
      <c r="T39" s="6"/>
      <c r="U39" s="6"/>
      <c r="V39" s="6"/>
      <c r="W39" s="6">
        <f t="shared" si="2"/>
        <v>0</v>
      </c>
      <c r="X39" s="3"/>
      <c r="Y39" s="6"/>
      <c r="Z39" s="6" t="str">
        <f t="shared" si="1"/>
        <v>Reduce</v>
      </c>
      <c r="AA39" s="6"/>
      <c r="AB39" s="8"/>
      <c r="AC39" s="75"/>
      <c r="AD39" s="76"/>
      <c r="AE39" s="76"/>
      <c r="AF39" s="76"/>
      <c r="AG39" s="76"/>
      <c r="AH39" s="76"/>
      <c r="AI39" s="76" t="s">
        <v>411</v>
      </c>
      <c r="AJ39" s="62" t="s">
        <v>211</v>
      </c>
    </row>
  </sheetData>
  <mergeCells count="3">
    <mergeCell ref="Q2:S2"/>
    <mergeCell ref="T2:X2"/>
    <mergeCell ref="AD2:AJ2"/>
  </mergeCells>
  <conditionalFormatting sqref="Q5:R39 T5:V39 X40:Y128 AA40:AB128">
    <cfRule type="cellIs" dxfId="16" priority="13" operator="equal">
      <formula>1</formula>
    </cfRule>
    <cfRule type="cellIs" dxfId="15" priority="14" operator="equal">
      <formula>2</formula>
    </cfRule>
    <cfRule type="cellIs" dxfId="14" priority="15" operator="equal">
      <formula>3</formula>
    </cfRule>
    <cfRule type="cellIs" dxfId="13" priority="16" operator="equal">
      <formula>4</formula>
    </cfRule>
    <cfRule type="cellIs" dxfId="12" priority="17" operator="equal">
      <formula>5</formula>
    </cfRule>
  </conditionalFormatting>
  <conditionalFormatting sqref="S5:S39 Z40:Z186">
    <cfRule type="cellIs" dxfId="11" priority="1" operator="between">
      <formula>20</formula>
      <formula>25</formula>
    </cfRule>
    <cfRule type="cellIs" dxfId="10" priority="2" operator="between">
      <formula>13</formula>
      <formula>19</formula>
    </cfRule>
    <cfRule type="cellIs" dxfId="9" priority="3" operator="between">
      <formula>6</formula>
      <formula>12</formula>
    </cfRule>
    <cfRule type="cellIs" dxfId="8" priority="4" operator="between">
      <formula>1</formula>
      <formula>5</formula>
    </cfRule>
  </conditionalFormatting>
  <conditionalFormatting sqref="W5:W39 AC40:AC215">
    <cfRule type="cellIs" dxfId="7" priority="9" operator="between">
      <formula>25</formula>
      <formula>30</formula>
    </cfRule>
    <cfRule type="cellIs" dxfId="6" priority="10" operator="between">
      <formula>17</formula>
      <formula>24</formula>
    </cfRule>
    <cfRule type="cellIs" dxfId="5" priority="11" operator="between">
      <formula>9</formula>
      <formula>16</formula>
    </cfRule>
    <cfRule type="cellIs" dxfId="4" priority="12" operator="between">
      <formula>2</formula>
      <formula>8</formula>
    </cfRule>
  </conditionalFormatting>
  <conditionalFormatting sqref="Y5:Y39 AI40:AK534">
    <cfRule type="containsText" dxfId="3" priority="5" operator="containsText" text="Critical">
      <formula>NOT(ISERROR(SEARCH("Critical",Y5)))</formula>
    </cfRule>
    <cfRule type="containsText" dxfId="2" priority="6" operator="containsText" text="High">
      <formula>NOT(ISERROR(SEARCH("High",Y5)))</formula>
    </cfRule>
    <cfRule type="containsText" dxfId="1" priority="7" operator="containsText" text="Medium">
      <formula>NOT(ISERROR(SEARCH("Medium",Y5)))</formula>
    </cfRule>
    <cfRule type="containsText" dxfId="0" priority="8" operator="containsText" text="Low">
      <formula>NOT(ISERROR(SEARCH("Low",Y5)))</formula>
    </cfRule>
  </conditionalFormatting>
  <dataValidations count="1">
    <dataValidation type="date" allowBlank="1" showInputMessage="1" showErrorMessage="1" sqref="F4:F39" xr:uid="{13A4A449-FFC8-4304-AA4D-87A3EDE9034D}">
      <formula1>43831</formula1>
      <formula2>54789</formula2>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6">
        <x14:dataValidation type="list" allowBlank="1" showInputMessage="1" showErrorMessage="1" xr:uid="{DAADE96F-9FCD-4968-8C2C-B2A3C7B645F2}">
          <x14:formula1>
            <xm:f>'Data Validation'!$H$3:$H$8</xm:f>
          </x14:formula1>
          <xm:sqref>Z5:Z39</xm:sqref>
        </x14:dataValidation>
        <x14:dataValidation type="list" allowBlank="1" showInputMessage="1" showErrorMessage="1" xr:uid="{793AC16B-FED9-4BC0-A446-920BEE83BDB5}">
          <x14:formula1>
            <xm:f>'Data Validation'!$J$3:$J$5</xm:f>
          </x14:formula1>
          <xm:sqref>AC5:AC39</xm:sqref>
        </x14:dataValidation>
        <x14:dataValidation type="list" allowBlank="1" showInputMessage="1" showErrorMessage="1" xr:uid="{232AA84F-4235-44F0-816C-461C87FEC511}">
          <x14:formula1>
            <xm:f>'Data Validation'!$F$3:$F$6</xm:f>
          </x14:formula1>
          <xm:sqref>Y5:Y39</xm:sqref>
        </x14:dataValidation>
        <x14:dataValidation type="list" allowBlank="1" showInputMessage="1" showErrorMessage="1" xr:uid="{12F12327-9813-4FDF-80A4-084FA168E41A}">
          <x14:formula1>
            <xm:f>'SEC Objectives'!$B$3:$B$10</xm:f>
          </x14:formula1>
          <xm:sqref>J5:J39</xm:sqref>
        </x14:dataValidation>
        <x14:dataValidation type="list" allowBlank="1" showInputMessage="1" showErrorMessage="1" xr:uid="{F3EBC7CD-5799-4966-9AD2-71BA7E898C6C}">
          <x14:formula1>
            <xm:f>'Data Validation'!$B$3:$B$4</xm:f>
          </x14:formula1>
          <xm:sqref>B5:B39</xm:sqref>
        </x14:dataValidation>
        <x14:dataValidation type="list" allowBlank="1" showInputMessage="1" showErrorMessage="1" xr:uid="{ACD5F7B6-D926-47E1-861D-CD412DB34612}">
          <x14:formula1>
            <xm:f>'Data Validation'!$D$3:$D$16</xm:f>
          </x14:formula1>
          <xm:sqref>I5:I6 I10:I39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E2BC3-116E-4295-8E92-311AD8F98D07}">
  <dimension ref="B2:J16"/>
  <sheetViews>
    <sheetView workbookViewId="0">
      <selection activeCell="D3" sqref="D3:D16"/>
    </sheetView>
  </sheetViews>
  <sheetFormatPr defaultColWidth="10.54296875" defaultRowHeight="12.5" x14ac:dyDescent="0.25"/>
  <cols>
    <col min="1" max="16384" width="10.54296875" style="1"/>
  </cols>
  <sheetData>
    <row r="2" spans="2:10" x14ac:dyDescent="0.25">
      <c r="B2" s="24" t="s">
        <v>31</v>
      </c>
      <c r="D2" s="24" t="s">
        <v>412</v>
      </c>
      <c r="F2" s="24" t="s">
        <v>81</v>
      </c>
      <c r="H2" s="24" t="s">
        <v>413</v>
      </c>
      <c r="J2" s="24" t="s">
        <v>3</v>
      </c>
    </row>
    <row r="3" spans="2:10" x14ac:dyDescent="0.25">
      <c r="B3" s="1" t="s">
        <v>141</v>
      </c>
      <c r="D3" s="1" t="s">
        <v>130</v>
      </c>
      <c r="F3" s="1" t="s">
        <v>113</v>
      </c>
      <c r="H3" s="1" t="s">
        <v>414</v>
      </c>
      <c r="J3" s="1" t="s">
        <v>140</v>
      </c>
    </row>
    <row r="4" spans="2:10" x14ac:dyDescent="0.25">
      <c r="B4" s="1" t="s">
        <v>125</v>
      </c>
      <c r="D4" s="1" t="s">
        <v>415</v>
      </c>
      <c r="F4" s="1" t="s">
        <v>116</v>
      </c>
      <c r="H4" s="1" t="s">
        <v>207</v>
      </c>
      <c r="J4" s="1" t="s">
        <v>416</v>
      </c>
    </row>
    <row r="5" spans="2:10" x14ac:dyDescent="0.25">
      <c r="D5" s="1" t="s">
        <v>417</v>
      </c>
      <c r="F5" s="1" t="s">
        <v>119</v>
      </c>
      <c r="H5" s="1" t="s">
        <v>418</v>
      </c>
      <c r="J5" s="1" t="s">
        <v>156</v>
      </c>
    </row>
    <row r="6" spans="2:10" x14ac:dyDescent="0.25">
      <c r="D6" s="1" t="s">
        <v>419</v>
      </c>
      <c r="F6" s="1" t="s">
        <v>122</v>
      </c>
      <c r="H6" s="1" t="s">
        <v>325</v>
      </c>
    </row>
    <row r="7" spans="2:10" x14ac:dyDescent="0.25">
      <c r="D7" s="1" t="s">
        <v>420</v>
      </c>
      <c r="H7" s="1" t="s">
        <v>167</v>
      </c>
    </row>
    <row r="8" spans="2:10" x14ac:dyDescent="0.25">
      <c r="D8" s="1" t="s">
        <v>380</v>
      </c>
      <c r="H8" s="1" t="s">
        <v>155</v>
      </c>
    </row>
    <row r="9" spans="2:10" x14ac:dyDescent="0.25">
      <c r="D9" s="1" t="s">
        <v>421</v>
      </c>
    </row>
    <row r="10" spans="2:10" x14ac:dyDescent="0.25">
      <c r="D10" s="1" t="s">
        <v>422</v>
      </c>
    </row>
    <row r="11" spans="2:10" x14ac:dyDescent="0.25">
      <c r="D11" s="1" t="s">
        <v>146</v>
      </c>
    </row>
    <row r="12" spans="2:10" x14ac:dyDescent="0.25">
      <c r="D12" s="1" t="s">
        <v>160</v>
      </c>
    </row>
    <row r="13" spans="2:10" x14ac:dyDescent="0.25">
      <c r="D13" s="1" t="s">
        <v>200</v>
      </c>
    </row>
    <row r="14" spans="2:10" x14ac:dyDescent="0.25">
      <c r="D14" s="1" t="s">
        <v>423</v>
      </c>
    </row>
    <row r="15" spans="2:10" x14ac:dyDescent="0.25">
      <c r="D15" s="1" t="s">
        <v>424</v>
      </c>
    </row>
    <row r="16" spans="2:10" x14ac:dyDescent="0.25">
      <c r="D16" s="1" t="s">
        <v>425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B3F680B64937044B5CEEA232BE676AC" ma:contentTypeVersion="2" ma:contentTypeDescription="Create a new document." ma:contentTypeScope="" ma:versionID="d972b0e4c91f6c7f576357c5329cdd3d">
  <xsd:schema xmlns:xsd="http://www.w3.org/2001/XMLSchema" xmlns:xs="http://www.w3.org/2001/XMLSchema" xmlns:p="http://schemas.microsoft.com/office/2006/metadata/properties" xmlns:ns2="c7dccf3f-008e-465c-9e46-b3283d304c80" xmlns:ns3="d5e8df70-7ba7-462a-92bc-0eb2af61e599" xmlns:ns4="f49c41cc-2ca7-4150-9d47-71003ae171e5" targetNamespace="http://schemas.microsoft.com/office/2006/metadata/properties" ma:root="true" ma:fieldsID="48031a4335965c02befaa6f995cd8912" ns2:_="" ns3:_="" ns4:_="">
    <xsd:import namespace="c7dccf3f-008e-465c-9e46-b3283d304c80"/>
    <xsd:import namespace="d5e8df70-7ba7-462a-92bc-0eb2af61e599"/>
    <xsd:import namespace="f49c41cc-2ca7-4150-9d47-71003ae171e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dccf3f-008e-465c-9e46-b3283d304c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e8df70-7ba7-462a-92bc-0eb2af61e599"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49c41cc-2ca7-4150-9d47-71003ae171e5" elementFormDefault="qualified">
    <xsd:import namespace="http://schemas.microsoft.com/office/2006/documentManagement/types"/>
    <xsd:import namespace="http://schemas.microsoft.com/office/infopath/2007/PartnerControls"/>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A629E26-8407-4913-B19C-3450BD8CAF32}">
  <ds:schemaRefs>
    <ds:schemaRef ds:uri="http://schemas.microsoft.com/sharepoint/v3/contenttype/forms"/>
  </ds:schemaRefs>
</ds:datastoreItem>
</file>

<file path=customXml/itemProps2.xml><?xml version="1.0" encoding="utf-8"?>
<ds:datastoreItem xmlns:ds="http://schemas.openxmlformats.org/officeDocument/2006/customXml" ds:itemID="{96151164-78A1-4BE5-972B-CE601733ED65}">
  <ds:schemaRefs>
    <ds:schemaRef ds:uri="http://schemas.microsoft.com/office/2006/metadata/properties"/>
    <ds:schemaRef ds:uri="http://schemas.microsoft.com/office/infopath/2007/PartnerControls"/>
    <ds:schemaRef ds:uri="610bb6e3-cb83-41f5-ac1a-9ae6ae87f362"/>
    <ds:schemaRef ds:uri="554ad6f0-5611-48e1-a8db-9ea615079d5a"/>
  </ds:schemaRefs>
</ds:datastoreItem>
</file>

<file path=customXml/itemProps3.xml><?xml version="1.0" encoding="utf-8"?>
<ds:datastoreItem xmlns:ds="http://schemas.openxmlformats.org/officeDocument/2006/customXml" ds:itemID="{89F21239-69FE-4A04-B3A3-670197762C6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Cover</vt:lpstr>
      <vt:lpstr>Version History</vt:lpstr>
      <vt:lpstr>Contents</vt:lpstr>
      <vt:lpstr>Guidance</vt:lpstr>
      <vt:lpstr>Risk Register</vt:lpstr>
      <vt:lpstr>SEC Objectives</vt:lpstr>
      <vt:lpstr>For PAB Workshop</vt:lpstr>
      <vt:lpstr>Data Validation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 Miller</dc:creator>
  <cp:keywords/>
  <dc:description/>
  <cp:lastModifiedBy>Theo BURNARD</cp:lastModifiedBy>
  <cp:revision/>
  <dcterms:created xsi:type="dcterms:W3CDTF">2026-01-29T12:06:53Z</dcterms:created>
  <dcterms:modified xsi:type="dcterms:W3CDTF">2026-07-10T13:02:15Z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0x0101003B3F680B64937044B5CEEA232BE676AC</vt:lpwstr>
  </property>
  <property fmtid="{D5CDD505-2E9C-101B-9397-08002B2CF9AE}" pid="3" name="MediaServiceImageTags">
    <vt:lpwstr/>
  </property>
</Properties>
</file>